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client\Downloads\"/>
    </mc:Choice>
  </mc:AlternateContent>
  <xr:revisionPtr revIDLastSave="0" documentId="13_ncr:1_{61C87DD6-4E60-48A9-BE3C-F84C529EFFEA}" xr6:coauthVersionLast="47" xr6:coauthVersionMax="47" xr10:uidLastSave="{00000000-0000-0000-0000-000000000000}"/>
  <bookViews>
    <workbookView xWindow="-120" yWindow="-120" windowWidth="29040" windowHeight="15720" tabRatio="933" activeTab="20" xr2:uid="{00000000-000D-0000-FFFF-FFFF00000000}"/>
  </bookViews>
  <sheets>
    <sheet name="صورت وضعیت" sheetId="1" r:id="rId1"/>
    <sheet name="سهام" sheetId="2" state="hidden" r:id="rId2"/>
    <sheet name="اوراق مشتقه" sheetId="3" state="hidden" r:id="rId3"/>
    <sheet name="واحدهای صندوق" sheetId="4" r:id="rId4"/>
    <sheet name="اوراق" sheetId="5" state="hidden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state="hidden" r:id="rId9"/>
    <sheet name="درآمد سرمایه گذاری در صندوق" sheetId="10" r:id="rId10"/>
    <sheet name="درآمد سرمایه گذاری در اوراق به" sheetId="11" state="hidden" r:id="rId11"/>
    <sheet name="مبالغ تخصیصی اوراق" sheetId="12" state="hidden" r:id="rId12"/>
    <sheet name="درآمد سپرده بانکی" sheetId="13" r:id="rId13"/>
    <sheet name="سایر درآمدها" sheetId="14" state="hidden" r:id="rId14"/>
    <sheet name="درآمد سود سهام" sheetId="15" state="hidden" r:id="rId15"/>
    <sheet name="درآمد سود صندوق" sheetId="16" state="hidden" r:id="rId16"/>
    <sheet name="سود اوراق بهادار" sheetId="17" state="hidden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درآمد!$A$1:$K$10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صندوق'!$A$1:$X$14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اوراق'!$A$1:$S$13</definedName>
    <definedName name="_xlnm.Print_Area" localSheetId="18">'درآمد ناشی از فروش'!$A$1:$S$11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سهام!$A$1:$AC$8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0">'صورت وضعیت'!$A$1:$E$15</definedName>
    <definedName name="_xlnm.Print_Area" localSheetId="11">'مبالغ تخصیصی اوراق'!$A$1:$R$18</definedName>
    <definedName name="_xlnm.Print_Area" localSheetId="3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10" l="1"/>
  <c r="Q11" i="19"/>
  <c r="S14" i="10"/>
  <c r="P14" i="10"/>
  <c r="F8" i="8"/>
  <c r="I11" i="19"/>
  <c r="O11" i="19"/>
  <c r="M11" i="19"/>
  <c r="K11" i="19"/>
  <c r="F14" i="10"/>
  <c r="W14" i="10"/>
  <c r="W10" i="10"/>
  <c r="W11" i="10"/>
  <c r="W12" i="10"/>
  <c r="W13" i="10"/>
  <c r="W9" i="10"/>
  <c r="J14" i="10"/>
  <c r="H14" i="10"/>
  <c r="L14" i="10"/>
  <c r="L10" i="10"/>
  <c r="L11" i="10"/>
  <c r="L12" i="10"/>
  <c r="L13" i="10"/>
  <c r="L9" i="10"/>
  <c r="L15" i="7"/>
  <c r="AA14" i="4"/>
  <c r="AA10" i="4"/>
  <c r="AA11" i="4"/>
  <c r="AA12" i="4"/>
  <c r="AA13" i="4"/>
  <c r="AA9" i="4"/>
  <c r="L10" i="7"/>
  <c r="L11" i="7"/>
  <c r="L12" i="7"/>
  <c r="L13" i="7"/>
  <c r="L14" i="7"/>
  <c r="L9" i="7"/>
  <c r="C4" i="1"/>
  <c r="F9" i="8"/>
  <c r="U10" i="10"/>
  <c r="U11" i="10"/>
  <c r="U12" i="10"/>
  <c r="U13" i="10"/>
  <c r="U9" i="10"/>
  <c r="J9" i="8" l="1"/>
  <c r="H9" i="8"/>
  <c r="J8" i="8"/>
  <c r="J10" i="8" s="1"/>
  <c r="H8" i="8"/>
  <c r="H10" i="8" s="1"/>
  <c r="F10" i="8"/>
</calcChain>
</file>

<file path=xl/sharedStrings.xml><?xml version="1.0" encoding="utf-8"?>
<sst xmlns="http://schemas.openxmlformats.org/spreadsheetml/2006/main" count="431" uniqueCount="175">
  <si>
    <t>صندوق اختصاصی بازارگردانی کشتزار گندم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</si>
  <si>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</si>
  <si>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</si>
  <si>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</si>
  <si>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</si>
  <si>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</si>
  <si>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</si>
  <si>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</si>
  <si>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</si>
  <si>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</si>
  <si>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</si>
  <si>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</si>
  <si>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</si>
  <si>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</si>
  <si>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</si>
  <si>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</si>
  <si>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</si>
  <si>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</si>
  <si>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</si>
  <si>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</si>
  <si>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</si>
  <si>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</si>
  <si>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</si>
  <si>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</si>
  <si>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</si>
  <si>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</si>
  <si>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</si>
  <si>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</si>
  <si>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</si>
  <si>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</si>
  <si>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</si>
  <si>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</si>
  <si>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</si>
  <si>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</si>
  <si>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</si>
  <si>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</si>
  <si>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</si>
  <si>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</si>
  <si>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لبخند فارابی-د</t>
  </si>
  <si>
    <t>صندوق س.پایا ثروت پویا-د</t>
  </si>
  <si>
    <t>صندوق س.جوانه کوچک گندم-سهام</t>
  </si>
  <si>
    <t>صندوق س ثمرگندم-ثابت</t>
  </si>
  <si>
    <t>صندوق س. بخشی صنایع گندم1-ب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</si>
  <si>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</si>
  <si>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</si>
  <si>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</si>
  <si>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</si>
  <si>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</si>
  <si>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</si>
  <si>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</si>
  <si>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</si>
  <si>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</si>
  <si>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</si>
  <si>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</si>
  <si>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</si>
  <si>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</si>
  <si>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</si>
  <si>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</si>
  <si>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</si>
  <si>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</si>
  <si>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</si>
  <si>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</si>
  <si>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</si>
  <si>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</si>
  <si>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</si>
  <si>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</si>
  <si>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</si>
  <si>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</si>
  <si>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</si>
  <si>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</si>
  <si>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</si>
  <si>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</si>
  <si>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</si>
  <si>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</si>
  <si>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</si>
  <si>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</si>
  <si>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</si>
  <si>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</si>
  <si>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</si>
  <si>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</si>
  <si>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</si>
  <si>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</si>
  <si>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</si>
  <si>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</si>
  <si>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</si>
  <si>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</si>
  <si>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</si>
  <si>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</si>
  <si>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</si>
  <si>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</si>
  <si>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</si>
  <si>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</si>
  <si>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</si>
  <si>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</si>
  <si>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</si>
  <si>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</si>
  <si>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</si>
  <si>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</si>
  <si>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</si>
  <si>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</si>
  <si>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</si>
  <si>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</si>
  <si>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</si>
  <si>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</si>
  <si>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</si>
  <si>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</si>
  <si>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</si>
  <si>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</si>
  <si>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</si>
  <si>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</si>
  <si>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</si>
  <si>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</si>
  <si>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</si>
  <si>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</si>
  <si>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</si>
  <si>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</si>
  <si>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</si>
  <si>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</si>
  <si>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</si>
  <si>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</si>
  <si>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</si>
  <si>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</si>
  <si>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</si>
  <si>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</si>
  <si>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</si>
  <si>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</si>
  <si>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</si>
  <si>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</si>
  <si>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</si>
  <si>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</si>
  <si>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</si>
  <si>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</si>
  <si>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</si>
  <si>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</si>
  <si>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</si>
  <si>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</si>
  <si>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</si>
  <si>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</si>
  <si>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</si>
  <si>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</si>
  <si>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</si>
  <si>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</si>
  <si>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</si>
  <si>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</si>
  <si>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</si>
  <si>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</si>
  <si>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</si>
  <si>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</si>
  <si>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</si>
  <si>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</si>
  <si>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</si>
  <si>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</si>
  <si>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</si>
  <si>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</si>
  <si>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</si>
  <si>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</si>
  <si>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</si>
  <si>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</si>
  <si>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امضا</t>
  </si>
  <si>
    <t>شرکت سبدگردان گندم</t>
  </si>
  <si>
    <t xml:space="preserve">ساناز صمدی ارضین </t>
  </si>
  <si>
    <t>گزارش صورت وضعیت پرتفوی ماهانه</t>
  </si>
  <si>
    <t>برای دوره یک ماهه منتهی به 31 تیر  ماه 1405</t>
  </si>
  <si>
    <t>صندوق سرمایه‌گذاری اختصاصی بازارگردانی کشتزار گندم</t>
  </si>
  <si>
    <t>1405/04/01</t>
  </si>
  <si>
    <t>طی تیر  ماه 1405</t>
  </si>
  <si>
    <t>از ابتدای سال مالی تا پایان تیر ماه سال 1405</t>
  </si>
  <si>
    <t xml:space="preserve">         کشتزار گندم</t>
  </si>
  <si>
    <t>1-1</t>
  </si>
  <si>
    <t>2-1</t>
  </si>
  <si>
    <t>سپرده کوتاه مدت بانک گردشگری</t>
  </si>
  <si>
    <t xml:space="preserve">سپرده کوتاه مدت بانک گردشگری </t>
  </si>
  <si>
    <t>سپرده کوتاه مدت بانک خاورمیانه</t>
  </si>
  <si>
    <t xml:space="preserve"> مدیر صندوق</t>
  </si>
  <si>
    <t xml:space="preserve">      نماینده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</si>
</sst>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4"/>
      <color rgb="FF000000"/>
      <name val="B Nazanin"/>
      <charset val="178"/>
    </font>
    <font>
      <b/>
      <sz val="36"/>
      <color rgb="FF000000"/>
      <name val="B Nazanin"/>
      <charset val="178"/>
    </font>
    <font>
      <sz val="18"/>
      <name val="Nian"/>
    </font>
    <font>
      <sz val="28"/>
      <color theme="1"/>
      <name val="Nian"/>
    </font>
    <font>
      <b/>
      <sz val="24"/>
      <color rgb="FF000000"/>
      <name val="Arial"/>
      <family val="2"/>
    </font>
    <font>
      <b/>
      <sz val="24"/>
      <color rgb="FF000000"/>
      <name val="Mj_Samra"/>
      <charset val="178"/>
    </font>
    <font>
      <b/>
      <sz val="72"/>
      <color rgb="FF000000"/>
      <name val="Mj_Samra"/>
      <charset val="178"/>
    </font>
    <font>
      <b/>
      <sz val="36"/>
      <color theme="1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2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49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left"/>
    </xf>
    <xf numFmtId="3" fontId="4" fillId="0" borderId="6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vertical="top"/>
    </xf>
    <xf numFmtId="0" fontId="5" fillId="0" borderId="0" xfId="0" applyFont="1" applyAlignment="1">
      <alignment horizontal="right" vertical="center"/>
    </xf>
    <xf numFmtId="4" fontId="4" fillId="0" borderId="11" xfId="0" applyNumberFormat="1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4" fontId="4" fillId="0" borderId="13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0" xfId="0" applyFont="1" applyAlignment="1">
      <alignment horizontal="right" vertical="center" indent="5"/>
    </xf>
    <xf numFmtId="0" fontId="9" fillId="0" borderId="0" xfId="0" applyFont="1" applyAlignment="1">
      <alignment horizontal="right" vertical="center" indent="5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14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1635125</xdr:colOff>
      <xdr:row>0</xdr:row>
      <xdr:rowOff>1857375</xdr:rowOff>
    </xdr:from>
    <xdr:to>
      <xdr:col>2</xdr:col>
      <xdr:colOff>1539875</xdr:colOff>
      <xdr:row>3</xdr:row>
      <xdr:rowOff>238125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14454A-A0B9-5FBD-1E41-D05E5C5B7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99110250" y="1857375"/>
          <a:ext cx="3143250" cy="280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Q15"/>
  <sheetViews>
    <sheetView rightToLeft="1" view="pageBreakPreview" topLeftCell="A5" zoomScale="60" zoomScaleNormal="100" workbookViewId="0">
      <selection activeCell="A9" sqref="A9:E9"/>
    </sheetView>
  </sheetViews>
  <sheetFormatPr defaultRowHeight="12.75"/>
  <cols>
    <col min="1" max="1" width="40.42578125" bestFit="1" customWidth="1"/>
    <col min="2" max="2" width="8.140625" customWidth="1"/>
    <col min="3" max="3" width="45.42578125" customWidth="1"/>
    <col min="4" max="4" width="5.28515625" customWidth="1"/>
    <col min="5" max="5" width="76.5703125" customWidth="1"/>
    <col min="11" max="21" width="24.85546875" customWidth="1"/>
  </cols>
  <sheetData>
    <row r="1" spans="1:17" ht="198.75" customHeight="1">
      <c r="A1" s="52" t="s">
        <v>161</v>
      </c>
      <c r="B1" s="52"/>
      <c r="C1" s="52"/>
      <c r="D1" s="52"/>
      <c r="E1" s="52"/>
      <c r="F1" s="20"/>
      <c r="G1" s="20"/>
      <c r="H1" s="20"/>
      <c r="I1" s="20"/>
    </row>
    <row r="2" spans="1:17" ht="45" customHeight="1">
      <c r="B2" s="59" t="s">
        <v>167</v>
      </c>
      <c r="C2" s="59"/>
      <c r="D2" s="59"/>
      <c r="E2" s="59"/>
      <c r="K2" s="53" t="s">
        <v>163</v>
      </c>
      <c r="L2" s="53"/>
      <c r="M2" s="53"/>
      <c r="N2" s="53"/>
      <c r="O2" s="53"/>
      <c r="P2" s="53"/>
      <c r="Q2" s="53"/>
    </row>
    <row r="3" spans="1:17" ht="105" customHeight="1">
      <c r="B3" s="59"/>
      <c r="C3" s="59"/>
      <c r="D3" s="59"/>
      <c r="E3" s="59"/>
      <c r="K3" s="53" t="s">
        <v>162</v>
      </c>
      <c r="L3" s="53"/>
      <c r="M3" s="53"/>
      <c r="N3" s="53"/>
      <c r="O3" s="53"/>
      <c r="P3" s="53"/>
      <c r="Q3" s="53"/>
    </row>
    <row r="4" spans="1:17" ht="63.75" customHeight="1">
      <c r="C4" s="57" t="str">
        <f>K2</f>
        <v>صندوق سرمایه‌گذاری اختصاصی بازارگردانی کشتزار گندم</v>
      </c>
      <c r="D4" s="58"/>
      <c r="E4" s="58"/>
      <c r="K4" s="53" t="s">
        <v>164</v>
      </c>
      <c r="L4" s="53"/>
      <c r="M4" s="53"/>
      <c r="N4" s="53" t="s">
        <v>9</v>
      </c>
      <c r="O4" s="53"/>
      <c r="P4" s="53"/>
      <c r="Q4" s="53"/>
    </row>
    <row r="5" spans="1:17" ht="29.1" customHeight="1">
      <c r="A5" s="48"/>
      <c r="B5" s="48"/>
      <c r="C5" s="48"/>
      <c r="D5" s="48"/>
      <c r="E5" s="48"/>
      <c r="K5" s="53" t="s">
        <v>165</v>
      </c>
      <c r="L5" s="53"/>
      <c r="M5" s="53"/>
      <c r="N5" s="54" t="s">
        <v>166</v>
      </c>
      <c r="O5" s="55"/>
      <c r="P5" s="55"/>
      <c r="Q5" s="56"/>
    </row>
    <row r="6" spans="1:17" ht="29.1" customHeight="1">
      <c r="A6" s="1"/>
      <c r="B6" s="1"/>
      <c r="C6" s="1"/>
      <c r="D6" s="1"/>
      <c r="E6" s="1"/>
    </row>
    <row r="7" spans="1:17" ht="29.1" customHeight="1">
      <c r="A7" s="1"/>
      <c r="B7" s="1"/>
      <c r="C7" s="1"/>
      <c r="D7" s="1"/>
      <c r="E7" s="1"/>
    </row>
    <row r="8" spans="1:17" ht="83.25" customHeight="1">
      <c r="A8" s="60" t="s">
        <v>1</v>
      </c>
      <c r="B8" s="60"/>
      <c r="C8" s="60"/>
      <c r="D8" s="60"/>
      <c r="E8" s="60"/>
    </row>
    <row r="9" spans="1:17" ht="119.25" customHeight="1">
      <c r="A9" s="60" t="s">
        <v>2</v>
      </c>
      <c r="B9" s="60"/>
      <c r="C9" s="60"/>
      <c r="D9" s="60"/>
      <c r="E9" s="60"/>
    </row>
    <row r="10" spans="1:17" ht="74.25" customHeight="1"/>
    <row r="11" spans="1:17" ht="74.25" customHeight="1"/>
    <row r="12" spans="1:17" ht="74.25" customHeight="1"/>
    <row r="13" spans="1:17" ht="74.25" customHeight="1"/>
    <row r="14" spans="1:17" ht="113.25" customHeight="1">
      <c r="A14" s="37" t="s">
        <v>173</v>
      </c>
      <c r="B14" s="34"/>
      <c r="C14" s="37" t="s">
        <v>174</v>
      </c>
      <c r="D14" s="34"/>
      <c r="E14" s="34" t="s">
        <v>158</v>
      </c>
    </row>
    <row r="15" spans="1:17" ht="123.6" customHeight="1">
      <c r="A15" s="34" t="s">
        <v>159</v>
      </c>
      <c r="B15" s="35"/>
      <c r="C15" s="34" t="s">
        <v>160</v>
      </c>
      <c r="D15" s="36"/>
      <c r="E15" s="35"/>
    </row>
  </sheetData>
  <mergeCells count="12">
    <mergeCell ref="A8:E8"/>
    <mergeCell ref="A9:E9"/>
    <mergeCell ref="K5:M5"/>
    <mergeCell ref="N5:Q5"/>
    <mergeCell ref="C4:E4"/>
    <mergeCell ref="B2:E3"/>
    <mergeCell ref="A5:E5"/>
    <mergeCell ref="A1:E1"/>
    <mergeCell ref="K2:Q2"/>
    <mergeCell ref="K3:Q3"/>
    <mergeCell ref="K4:M4"/>
    <mergeCell ref="N4:Q4"/>
  </mergeCells>
  <pageMargins left="0.39" right="0.39" top="0.39" bottom="0.39" header="0" footer="0"/>
  <pageSetup paperSize="9" scale="5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B21"/>
  <sheetViews>
    <sheetView rightToLeft="1" workbookViewId="0">
      <selection activeCell="U15" sqref="U15"/>
    </sheetView>
  </sheetViews>
  <sheetFormatPr defaultRowHeight="12.75"/>
  <cols>
    <col min="1" max="1" width="6.42578125" bestFit="1" customWidth="1"/>
    <col min="2" max="2" width="24.5703125" customWidth="1"/>
    <col min="3" max="3" width="1.28515625" customWidth="1"/>
    <col min="4" max="4" width="16.28515625" bestFit="1" customWidth="1"/>
    <col min="5" max="5" width="1.28515625" customWidth="1"/>
    <col min="6" max="6" width="15.5703125" bestFit="1" customWidth="1"/>
    <col min="7" max="7" width="1.28515625" customWidth="1"/>
    <col min="8" max="8" width="15.71093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5.570312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  <col min="28" max="28" width="0" hidden="1" customWidth="1"/>
  </cols>
  <sheetData>
    <row r="1" spans="1:2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8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8" ht="14.45" customHeight="1"/>
    <row r="5" spans="1:28" ht="14.45" customHeight="1">
      <c r="A5" s="28" t="s">
        <v>31</v>
      </c>
      <c r="B5" s="49" t="s">
        <v>87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8" ht="14.45" customHeight="1">
      <c r="D6" s="50" t="s">
        <v>80</v>
      </c>
      <c r="E6" s="50"/>
      <c r="F6" s="50"/>
      <c r="G6" s="50"/>
      <c r="H6" s="50"/>
      <c r="I6" s="50"/>
      <c r="J6" s="50"/>
      <c r="K6" s="50"/>
      <c r="L6" s="50"/>
      <c r="N6" s="50" t="s">
        <v>81</v>
      </c>
      <c r="O6" s="50"/>
      <c r="P6" s="50"/>
      <c r="Q6" s="50"/>
      <c r="R6" s="50"/>
      <c r="S6" s="50"/>
      <c r="T6" s="50"/>
      <c r="U6" s="50"/>
      <c r="V6" s="50"/>
      <c r="W6" s="50"/>
    </row>
    <row r="7" spans="1:28" ht="14.45" customHeight="1">
      <c r="D7" s="4"/>
      <c r="E7" s="4"/>
      <c r="F7" s="4"/>
      <c r="G7" s="4"/>
      <c r="H7" s="4"/>
      <c r="I7" s="4"/>
      <c r="J7" s="61" t="s">
        <v>43</v>
      </c>
      <c r="K7" s="61"/>
      <c r="L7" s="61"/>
      <c r="N7" s="4"/>
      <c r="O7" s="4"/>
      <c r="P7" s="4"/>
      <c r="Q7" s="4"/>
      <c r="R7" s="4"/>
      <c r="S7" s="4"/>
      <c r="T7" s="4"/>
      <c r="U7" s="61" t="s">
        <v>43</v>
      </c>
      <c r="V7" s="61"/>
      <c r="W7" s="61"/>
    </row>
    <row r="8" spans="1:28" ht="14.45" customHeight="1">
      <c r="A8" s="50" t="s">
        <v>35</v>
      </c>
      <c r="B8" s="50"/>
      <c r="D8" s="3" t="s">
        <v>88</v>
      </c>
      <c r="F8" s="3" t="s">
        <v>84</v>
      </c>
      <c r="H8" s="3" t="s">
        <v>85</v>
      </c>
      <c r="J8" s="5" t="s">
        <v>63</v>
      </c>
      <c r="K8" s="4"/>
      <c r="L8" s="5" t="s">
        <v>71</v>
      </c>
      <c r="N8" s="3" t="s">
        <v>88</v>
      </c>
      <c r="P8" s="50" t="s">
        <v>84</v>
      </c>
      <c r="Q8" s="50"/>
      <c r="S8" s="3" t="s">
        <v>85</v>
      </c>
      <c r="U8" s="5" t="s">
        <v>63</v>
      </c>
      <c r="V8" s="4"/>
      <c r="W8" s="5" t="s">
        <v>71</v>
      </c>
    </row>
    <row r="9" spans="1:28" ht="21.75" customHeight="1">
      <c r="A9" s="75" t="s">
        <v>42</v>
      </c>
      <c r="B9" s="75"/>
      <c r="D9" s="7">
        <v>0</v>
      </c>
      <c r="F9" s="42">
        <v>1915034139</v>
      </c>
      <c r="G9" s="43"/>
      <c r="H9" s="42">
        <v>10287284809</v>
      </c>
      <c r="I9" s="43"/>
      <c r="J9" s="42">
        <v>12202318948</v>
      </c>
      <c r="L9" s="22">
        <f>J9/$AB$9</f>
        <v>0.35256271957552748</v>
      </c>
      <c r="N9" s="7">
        <v>0</v>
      </c>
      <c r="P9" s="81">
        <v>1915034139</v>
      </c>
      <c r="Q9" s="81"/>
      <c r="R9" s="43"/>
      <c r="S9" s="42">
        <v>10292296040</v>
      </c>
      <c r="T9" s="43"/>
      <c r="U9" s="42">
        <f>S9+P9</f>
        <v>12207330179</v>
      </c>
      <c r="W9" s="22">
        <f>U9/$AB$9</f>
        <v>0.35270750953203578</v>
      </c>
      <c r="AB9" s="18">
        <v>34610349508</v>
      </c>
    </row>
    <row r="10" spans="1:28" ht="21.75" customHeight="1">
      <c r="A10" s="72" t="s">
        <v>41</v>
      </c>
      <c r="B10" s="72"/>
      <c r="D10" s="9">
        <v>0</v>
      </c>
      <c r="F10" s="44">
        <v>-143946175</v>
      </c>
      <c r="G10" s="43"/>
      <c r="H10" s="44">
        <v>-424293728</v>
      </c>
      <c r="I10" s="43"/>
      <c r="J10" s="44">
        <v>-568239903</v>
      </c>
      <c r="L10" s="26">
        <f t="shared" ref="L10:L13" si="0">J10/$AB$9</f>
        <v>-1.6418207590439222E-2</v>
      </c>
      <c r="N10" s="9">
        <v>0</v>
      </c>
      <c r="P10" s="82">
        <v>-143946175</v>
      </c>
      <c r="Q10" s="82"/>
      <c r="R10" s="43"/>
      <c r="S10" s="44">
        <v>-225080765</v>
      </c>
      <c r="T10" s="43"/>
      <c r="U10" s="44">
        <f t="shared" ref="U10:U13" si="1">S10+P10</f>
        <v>-369026940</v>
      </c>
      <c r="W10" s="26">
        <f t="shared" ref="W10:W13" si="2">U10/$AB$9</f>
        <v>-1.0662329194760121E-2</v>
      </c>
    </row>
    <row r="11" spans="1:28" ht="21.75" customHeight="1">
      <c r="A11" s="72" t="s">
        <v>40</v>
      </c>
      <c r="B11" s="72"/>
      <c r="D11" s="9">
        <v>0</v>
      </c>
      <c r="F11" s="44">
        <v>21750451261</v>
      </c>
      <c r="G11" s="43"/>
      <c r="H11" s="44">
        <v>228664</v>
      </c>
      <c r="I11" s="43"/>
      <c r="J11" s="44">
        <v>21750679925</v>
      </c>
      <c r="L11" s="26">
        <f t="shared" si="0"/>
        <v>0.6284443882883195</v>
      </c>
      <c r="N11" s="9">
        <v>0</v>
      </c>
      <c r="P11" s="82">
        <v>21750451261</v>
      </c>
      <c r="Q11" s="82"/>
      <c r="R11" s="43"/>
      <c r="S11" s="44">
        <v>233097</v>
      </c>
      <c r="T11" s="43"/>
      <c r="U11" s="44">
        <f t="shared" si="1"/>
        <v>21750684358</v>
      </c>
      <c r="W11" s="26">
        <f t="shared" si="2"/>
        <v>0.62844451637139476</v>
      </c>
    </row>
    <row r="12" spans="1:28" ht="21.75" customHeight="1">
      <c r="A12" s="72" t="s">
        <v>38</v>
      </c>
      <c r="B12" s="72"/>
      <c r="D12" s="9">
        <v>0</v>
      </c>
      <c r="F12" s="44">
        <v>-215578607</v>
      </c>
      <c r="G12" s="43"/>
      <c r="H12" s="44">
        <v>0</v>
      </c>
      <c r="I12" s="43"/>
      <c r="J12" s="44">
        <v>-215578607</v>
      </c>
      <c r="L12" s="26">
        <f t="shared" si="0"/>
        <v>-6.2287324475059158E-3</v>
      </c>
      <c r="N12" s="9">
        <v>0</v>
      </c>
      <c r="P12" s="82">
        <v>-215578607</v>
      </c>
      <c r="Q12" s="82"/>
      <c r="R12" s="43"/>
      <c r="S12" s="44">
        <v>0</v>
      </c>
      <c r="T12" s="43"/>
      <c r="U12" s="44">
        <f t="shared" si="1"/>
        <v>-215578607</v>
      </c>
      <c r="W12" s="26">
        <f t="shared" si="2"/>
        <v>-6.2287324475059158E-3</v>
      </c>
    </row>
    <row r="13" spans="1:28" ht="21.75" customHeight="1">
      <c r="A13" s="73" t="s">
        <v>39</v>
      </c>
      <c r="B13" s="73"/>
      <c r="D13" s="11">
        <v>0</v>
      </c>
      <c r="F13" s="45">
        <v>-691826603</v>
      </c>
      <c r="G13" s="43"/>
      <c r="H13" s="45">
        <v>0</v>
      </c>
      <c r="I13" s="43"/>
      <c r="J13" s="45">
        <v>-691826603</v>
      </c>
      <c r="L13" s="26">
        <f t="shared" si="0"/>
        <v>-1.998900943892774E-2</v>
      </c>
      <c r="N13" s="11">
        <v>0</v>
      </c>
      <c r="P13" s="82">
        <v>-691826603</v>
      </c>
      <c r="Q13" s="83"/>
      <c r="R13" s="43"/>
      <c r="S13" s="45">
        <v>0</v>
      </c>
      <c r="T13" s="43"/>
      <c r="U13" s="44">
        <f t="shared" si="1"/>
        <v>-691826603</v>
      </c>
      <c r="W13" s="26">
        <f t="shared" si="2"/>
        <v>-1.998900943892774E-2</v>
      </c>
    </row>
    <row r="14" spans="1:28" ht="21.75" customHeight="1" thickBot="1">
      <c r="A14" s="66" t="s">
        <v>43</v>
      </c>
      <c r="B14" s="66"/>
      <c r="D14" s="13">
        <v>0</v>
      </c>
      <c r="F14" s="46">
        <f>SUM(F9:F13)</f>
        <v>22614134015</v>
      </c>
      <c r="G14" s="43"/>
      <c r="H14" s="46">
        <f>SUM(H9:H13)</f>
        <v>9863219745</v>
      </c>
      <c r="I14" s="43"/>
      <c r="J14" s="46">
        <f>SUM(J9:J13)</f>
        <v>32477353760</v>
      </c>
      <c r="L14" s="27">
        <f>SUM(L9:L13)</f>
        <v>0.93837115838697416</v>
      </c>
      <c r="N14" s="13">
        <v>0</v>
      </c>
      <c r="P14" s="84">
        <f>SUM(P9:Q13)</f>
        <v>22614134015</v>
      </c>
      <c r="Q14" s="84"/>
      <c r="R14" s="43"/>
      <c r="S14" s="46">
        <f>SUM(S9:S13)</f>
        <v>10067448372</v>
      </c>
      <c r="T14" s="43"/>
      <c r="U14" s="46">
        <f>SUM(U9:U13)</f>
        <v>32681582387</v>
      </c>
      <c r="W14" s="27">
        <f>SUM(W9:W13)</f>
        <v>0.9442719548222368</v>
      </c>
    </row>
    <row r="15" spans="1:28" ht="13.5" thickTop="1"/>
    <row r="17" spans="19:21">
      <c r="S17" s="18"/>
    </row>
    <row r="21" spans="19:21">
      <c r="U21" s="18"/>
    </row>
  </sheetData>
  <mergeCells count="22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P13:Q13"/>
    <mergeCell ref="A14:B14"/>
    <mergeCell ref="P14:Q14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14.45" customHeight="1">
      <c r="A5" s="2" t="s">
        <v>89</v>
      </c>
      <c r="B5" s="62" t="s">
        <v>90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>
      <c r="D6" s="50" t="s">
        <v>80</v>
      </c>
      <c r="E6" s="50"/>
      <c r="F6" s="50"/>
      <c r="G6" s="50"/>
      <c r="H6" s="50"/>
      <c r="I6" s="50"/>
      <c r="J6" s="50"/>
      <c r="L6" s="50" t="s">
        <v>81</v>
      </c>
      <c r="M6" s="50"/>
      <c r="N6" s="50"/>
      <c r="O6" s="50"/>
      <c r="P6" s="50"/>
      <c r="Q6" s="50"/>
      <c r="R6" s="50"/>
    </row>
    <row r="7" spans="1:18" ht="14.45" customHeight="1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>
      <c r="A8" s="50" t="s">
        <v>91</v>
      </c>
      <c r="B8" s="50"/>
      <c r="D8" s="3" t="s">
        <v>92</v>
      </c>
      <c r="F8" s="3" t="s">
        <v>84</v>
      </c>
      <c r="H8" s="3" t="s">
        <v>85</v>
      </c>
      <c r="J8" s="3" t="s">
        <v>43</v>
      </c>
      <c r="L8" s="3" t="s">
        <v>92</v>
      </c>
      <c r="N8" s="3" t="s">
        <v>84</v>
      </c>
      <c r="P8" s="3" t="s">
        <v>85</v>
      </c>
      <c r="R8" s="3" t="s">
        <v>43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/>
    <row r="5" spans="1:17" ht="14.45" customHeight="1">
      <c r="A5" s="2" t="s">
        <v>93</v>
      </c>
      <c r="B5" s="62" t="s">
        <v>94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29.1" customHeight="1">
      <c r="M6" s="78" t="s">
        <v>95</v>
      </c>
      <c r="Q6" s="78" t="s">
        <v>96</v>
      </c>
    </row>
    <row r="7" spans="1:17" ht="14.45" customHeight="1">
      <c r="A7" s="50" t="s">
        <v>97</v>
      </c>
      <c r="B7" s="50"/>
      <c r="D7" s="3" t="s">
        <v>98</v>
      </c>
      <c r="F7" s="3" t="s">
        <v>99</v>
      </c>
      <c r="H7" s="3" t="s">
        <v>29</v>
      </c>
      <c r="J7" s="50" t="s">
        <v>100</v>
      </c>
      <c r="K7" s="50"/>
      <c r="M7" s="78"/>
      <c r="O7" s="3" t="s">
        <v>101</v>
      </c>
      <c r="Q7" s="78"/>
    </row>
    <row r="8" spans="1:17" ht="14.45" customHeight="1">
      <c r="A8" s="61" t="s">
        <v>102</v>
      </c>
      <c r="B8" s="79"/>
      <c r="D8" s="61" t="s">
        <v>103</v>
      </c>
      <c r="F8" s="5" t="s">
        <v>104</v>
      </c>
      <c r="H8" s="4"/>
      <c r="J8" s="4"/>
      <c r="K8" s="4"/>
      <c r="M8" s="4"/>
      <c r="O8" s="4"/>
      <c r="Q8" s="4"/>
    </row>
    <row r="9" spans="1:17" ht="14.45" customHeight="1">
      <c r="A9" s="50"/>
      <c r="B9" s="50"/>
      <c r="D9" s="50"/>
      <c r="F9" s="5" t="s">
        <v>105</v>
      </c>
    </row>
    <row r="10" spans="1:17" ht="14.45" customHeight="1">
      <c r="A10" s="61" t="s">
        <v>102</v>
      </c>
      <c r="B10" s="79"/>
      <c r="D10" s="61" t="s">
        <v>106</v>
      </c>
      <c r="F10" s="5" t="s">
        <v>104</v>
      </c>
    </row>
    <row r="11" spans="1:17" ht="14.45" customHeight="1">
      <c r="A11" s="50"/>
      <c r="B11" s="50"/>
      <c r="D11" s="50"/>
      <c r="F11" s="5" t="s">
        <v>107</v>
      </c>
    </row>
    <row r="12" spans="1:17" ht="65.45" customHeight="1">
      <c r="A12" s="51" t="s">
        <v>108</v>
      </c>
      <c r="B12" s="51"/>
      <c r="D12" s="15" t="s">
        <v>109</v>
      </c>
      <c r="F12" s="5" t="s">
        <v>110</v>
      </c>
    </row>
    <row r="13" spans="1:17" ht="14.45" customHeight="1">
      <c r="A13" s="51" t="s">
        <v>111</v>
      </c>
      <c r="B13" s="76"/>
      <c r="D13" s="51" t="s">
        <v>111</v>
      </c>
      <c r="F13" s="5" t="s">
        <v>112</v>
      </c>
    </row>
    <row r="14" spans="1:17" ht="14.45" customHeight="1">
      <c r="A14" s="77"/>
      <c r="B14" s="77"/>
      <c r="D14" s="77"/>
      <c r="F14" s="5" t="s">
        <v>113</v>
      </c>
    </row>
    <row r="15" spans="1:17" ht="14.45" customHeight="1">
      <c r="A15" s="77"/>
      <c r="B15" s="77"/>
      <c r="D15" s="77"/>
      <c r="F15" s="5" t="s">
        <v>114</v>
      </c>
    </row>
    <row r="16" spans="1:17" ht="14.45" customHeight="1">
      <c r="A16" s="78"/>
      <c r="B16" s="78"/>
      <c r="D16" s="78"/>
      <c r="F16" s="5" t="s">
        <v>115</v>
      </c>
    </row>
    <row r="17" spans="1:10" ht="14.45" customHeight="1">
      <c r="A17" s="4"/>
      <c r="B17" s="4"/>
      <c r="D17" s="4"/>
      <c r="F17" s="4"/>
    </row>
    <row r="18" spans="1:10" ht="14.45" customHeight="1">
      <c r="A18" s="50" t="s">
        <v>116</v>
      </c>
      <c r="B18" s="50"/>
      <c r="C18" s="50"/>
      <c r="D18" s="50"/>
      <c r="E18" s="50"/>
      <c r="F18" s="50"/>
      <c r="G18" s="50"/>
      <c r="H18" s="50"/>
      <c r="I18" s="50"/>
      <c r="J18" s="50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9"/>
  <sheetViews>
    <sheetView rightToLeft="1" workbookViewId="0">
      <selection activeCell="C20" sqref="C20"/>
    </sheetView>
  </sheetViews>
  <sheetFormatPr defaultRowHeight="12.75"/>
  <cols>
    <col min="1" max="1" width="4.7109375" customWidth="1"/>
    <col min="2" max="2" width="35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/>
    <row r="5" spans="1:10" s="30" customFormat="1" ht="21.75" customHeight="1">
      <c r="A5" s="28" t="s">
        <v>86</v>
      </c>
      <c r="B5" s="49" t="s">
        <v>117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>
      <c r="D6" s="50" t="s">
        <v>80</v>
      </c>
      <c r="E6" s="50"/>
      <c r="F6" s="50"/>
      <c r="H6" s="50" t="s">
        <v>81</v>
      </c>
      <c r="I6" s="50"/>
      <c r="J6" s="50"/>
    </row>
    <row r="7" spans="1:10" ht="36.4" customHeight="1">
      <c r="A7" s="50" t="s">
        <v>118</v>
      </c>
      <c r="B7" s="50"/>
      <c r="D7" s="15" t="s">
        <v>119</v>
      </c>
      <c r="E7" s="4"/>
      <c r="F7" s="15" t="s">
        <v>120</v>
      </c>
      <c r="H7" s="15" t="s">
        <v>119</v>
      </c>
      <c r="I7" s="4"/>
      <c r="J7" s="15" t="s">
        <v>120</v>
      </c>
    </row>
    <row r="8" spans="1:10" ht="21.75" customHeight="1">
      <c r="A8" s="80" t="s">
        <v>170</v>
      </c>
      <c r="B8" s="80"/>
      <c r="D8" s="31">
        <v>1928767124</v>
      </c>
      <c r="E8" s="19"/>
      <c r="F8" s="32"/>
      <c r="G8" s="19"/>
      <c r="H8" s="31">
        <v>1928767124</v>
      </c>
      <c r="I8" s="19"/>
      <c r="J8" s="32"/>
    </row>
    <row r="9" spans="1:10" ht="21.75" customHeight="1">
      <c r="A9" s="66" t="s">
        <v>43</v>
      </c>
      <c r="B9" s="66"/>
      <c r="D9" s="25">
        <v>1928767124</v>
      </c>
      <c r="E9" s="19"/>
      <c r="F9" s="25"/>
      <c r="G9" s="19"/>
      <c r="H9" s="25">
        <v>1928767124</v>
      </c>
      <c r="I9" s="19"/>
      <c r="J9" s="25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8" t="s">
        <v>0</v>
      </c>
      <c r="B1" s="48"/>
      <c r="C1" s="48"/>
      <c r="D1" s="48"/>
      <c r="E1" s="48"/>
      <c r="F1" s="48"/>
    </row>
    <row r="2" spans="1:6" ht="21.75" customHeight="1">
      <c r="A2" s="48" t="s">
        <v>66</v>
      </c>
      <c r="B2" s="48"/>
      <c r="C2" s="48"/>
      <c r="D2" s="48"/>
      <c r="E2" s="48"/>
      <c r="F2" s="48"/>
    </row>
    <row r="3" spans="1:6" ht="21.75" customHeight="1">
      <c r="A3" s="48" t="s">
        <v>2</v>
      </c>
      <c r="B3" s="48"/>
      <c r="C3" s="48"/>
      <c r="D3" s="48"/>
      <c r="E3" s="48"/>
      <c r="F3" s="48"/>
    </row>
    <row r="4" spans="1:6" ht="14.45" customHeight="1"/>
    <row r="5" spans="1:6" ht="29.1" customHeight="1">
      <c r="A5" s="2" t="s">
        <v>121</v>
      </c>
      <c r="B5" s="62" t="s">
        <v>77</v>
      </c>
      <c r="C5" s="62"/>
      <c r="D5" s="62"/>
      <c r="E5" s="62"/>
      <c r="F5" s="62"/>
    </row>
    <row r="6" spans="1:6" ht="14.45" customHeight="1">
      <c r="D6" s="3" t="s">
        <v>80</v>
      </c>
      <c r="F6" s="3" t="s">
        <v>9</v>
      </c>
    </row>
    <row r="7" spans="1:6" ht="14.45" customHeight="1">
      <c r="A7" s="50" t="s">
        <v>77</v>
      </c>
      <c r="B7" s="50"/>
      <c r="D7" s="5" t="s">
        <v>63</v>
      </c>
      <c r="F7" s="5" t="s">
        <v>63</v>
      </c>
    </row>
    <row r="8" spans="1:6" ht="21.75" customHeight="1">
      <c r="A8" s="75" t="s">
        <v>77</v>
      </c>
      <c r="B8" s="75"/>
      <c r="D8" s="7">
        <v>0</v>
      </c>
      <c r="F8" s="7">
        <v>0</v>
      </c>
    </row>
    <row r="9" spans="1:6" ht="21.75" customHeight="1">
      <c r="A9" s="72" t="s">
        <v>122</v>
      </c>
      <c r="B9" s="72"/>
      <c r="D9" s="9">
        <v>0</v>
      </c>
      <c r="F9" s="9">
        <v>0</v>
      </c>
    </row>
    <row r="10" spans="1:6" ht="21.75" customHeight="1">
      <c r="A10" s="73" t="s">
        <v>123</v>
      </c>
      <c r="B10" s="73"/>
      <c r="D10" s="11">
        <v>0</v>
      </c>
      <c r="F10" s="11">
        <v>0</v>
      </c>
    </row>
    <row r="11" spans="1:6" ht="21.75" customHeight="1">
      <c r="A11" s="66" t="s">
        <v>43</v>
      </c>
      <c r="B11" s="66"/>
      <c r="D11" s="13">
        <v>0</v>
      </c>
      <c r="F11" s="13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14.45" customHeight="1">
      <c r="A5" s="62" t="s">
        <v>83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4.45" customHeight="1">
      <c r="A6" s="50" t="s">
        <v>20</v>
      </c>
      <c r="C6" s="50" t="s">
        <v>124</v>
      </c>
      <c r="D6" s="50"/>
      <c r="E6" s="50"/>
      <c r="F6" s="50"/>
      <c r="G6" s="50"/>
      <c r="I6" s="50" t="s">
        <v>80</v>
      </c>
      <c r="J6" s="50"/>
      <c r="K6" s="50"/>
      <c r="L6" s="50"/>
      <c r="M6" s="50"/>
      <c r="O6" s="50" t="s">
        <v>81</v>
      </c>
      <c r="P6" s="50"/>
      <c r="Q6" s="50"/>
      <c r="R6" s="50"/>
      <c r="S6" s="50"/>
    </row>
    <row r="7" spans="1:19" ht="29.1" customHeight="1">
      <c r="A7" s="50"/>
      <c r="C7" s="15" t="s">
        <v>125</v>
      </c>
      <c r="D7" s="4"/>
      <c r="E7" s="15" t="s">
        <v>126</v>
      </c>
      <c r="F7" s="4"/>
      <c r="G7" s="15" t="s">
        <v>127</v>
      </c>
      <c r="I7" s="15" t="s">
        <v>128</v>
      </c>
      <c r="J7" s="4"/>
      <c r="K7" s="15" t="s">
        <v>129</v>
      </c>
      <c r="L7" s="4"/>
      <c r="M7" s="15" t="s">
        <v>130</v>
      </c>
      <c r="O7" s="15" t="s">
        <v>128</v>
      </c>
      <c r="P7" s="4"/>
      <c r="Q7" s="15" t="s">
        <v>129</v>
      </c>
      <c r="R7" s="4"/>
      <c r="S7" s="15" t="s">
        <v>130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5" customHeight="1"/>
    <row r="5" spans="1:11" ht="14.45" customHeight="1">
      <c r="A5" s="62" t="s">
        <v>88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14.45" customHeight="1">
      <c r="I6" s="3" t="s">
        <v>80</v>
      </c>
      <c r="K6" s="3" t="s">
        <v>81</v>
      </c>
    </row>
    <row r="7" spans="1:11" ht="29.1" customHeight="1">
      <c r="A7" s="3" t="s">
        <v>131</v>
      </c>
      <c r="C7" s="14" t="s">
        <v>132</v>
      </c>
      <c r="E7" s="14" t="s">
        <v>133</v>
      </c>
      <c r="G7" s="14" t="s">
        <v>134</v>
      </c>
      <c r="I7" s="15" t="s">
        <v>135</v>
      </c>
      <c r="K7" s="15" t="s">
        <v>135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14.45" customHeight="1">
      <c r="A5" s="62" t="s">
        <v>136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4.45" customHeight="1">
      <c r="A6" s="50" t="s">
        <v>69</v>
      </c>
      <c r="I6" s="50" t="s">
        <v>80</v>
      </c>
      <c r="J6" s="50"/>
      <c r="K6" s="50"/>
      <c r="L6" s="50"/>
      <c r="M6" s="50"/>
      <c r="O6" s="50" t="s">
        <v>81</v>
      </c>
      <c r="P6" s="50"/>
      <c r="Q6" s="50"/>
      <c r="R6" s="50"/>
      <c r="S6" s="50"/>
    </row>
    <row r="7" spans="1:19" ht="29.1" customHeight="1">
      <c r="A7" s="50"/>
      <c r="C7" s="14" t="s">
        <v>137</v>
      </c>
      <c r="E7" s="14" t="s">
        <v>51</v>
      </c>
      <c r="G7" s="14" t="s">
        <v>138</v>
      </c>
      <c r="I7" s="15" t="s">
        <v>139</v>
      </c>
      <c r="J7" s="4"/>
      <c r="K7" s="15" t="s">
        <v>129</v>
      </c>
      <c r="L7" s="4"/>
      <c r="M7" s="15" t="s">
        <v>140</v>
      </c>
      <c r="O7" s="15" t="s">
        <v>139</v>
      </c>
      <c r="P7" s="4"/>
      <c r="Q7" s="15" t="s">
        <v>129</v>
      </c>
      <c r="R7" s="4"/>
      <c r="S7" s="15" t="s">
        <v>140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9"/>
  <sheetViews>
    <sheetView rightToLeft="1" workbookViewId="0">
      <selection activeCell="B6" sqref="A6:XFD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/>
    <row r="5" spans="1:13" s="30" customFormat="1" ht="30" customHeight="1">
      <c r="A5" s="49" t="s">
        <v>141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21.75" customHeight="1">
      <c r="A6" s="50" t="s">
        <v>69</v>
      </c>
      <c r="C6" s="50" t="s">
        <v>80</v>
      </c>
      <c r="D6" s="50"/>
      <c r="E6" s="50"/>
      <c r="F6" s="50"/>
      <c r="G6" s="50"/>
      <c r="I6" s="50" t="s">
        <v>81</v>
      </c>
      <c r="J6" s="50"/>
      <c r="K6" s="50"/>
      <c r="L6" s="50"/>
      <c r="M6" s="50"/>
    </row>
    <row r="7" spans="1:13" ht="29.1" customHeight="1">
      <c r="A7" s="50"/>
      <c r="C7" s="15" t="s">
        <v>139</v>
      </c>
      <c r="D7" s="4"/>
      <c r="E7" s="15" t="s">
        <v>129</v>
      </c>
      <c r="F7" s="4"/>
      <c r="G7" s="15" t="s">
        <v>140</v>
      </c>
      <c r="I7" s="15" t="s">
        <v>139</v>
      </c>
      <c r="J7" s="4"/>
      <c r="K7" s="15" t="s">
        <v>129</v>
      </c>
      <c r="L7" s="4"/>
      <c r="M7" s="15" t="s">
        <v>140</v>
      </c>
    </row>
    <row r="8" spans="1:13" ht="21.75" customHeight="1">
      <c r="A8" s="16" t="s">
        <v>171</v>
      </c>
      <c r="C8" s="17">
        <v>1928767124</v>
      </c>
      <c r="E8" s="17">
        <v>0</v>
      </c>
      <c r="G8" s="17">
        <v>1928767124</v>
      </c>
      <c r="I8" s="17">
        <v>1928767124</v>
      </c>
      <c r="K8" s="17">
        <v>0</v>
      </c>
      <c r="M8" s="17">
        <v>1928767124</v>
      </c>
    </row>
    <row r="9" spans="1:13" ht="21.75" customHeight="1">
      <c r="A9" s="12" t="s">
        <v>43</v>
      </c>
      <c r="C9" s="13">
        <v>1928767124</v>
      </c>
      <c r="E9" s="13">
        <v>0</v>
      </c>
      <c r="G9" s="13">
        <v>1928767124</v>
      </c>
      <c r="I9" s="13">
        <v>1928767124</v>
      </c>
      <c r="K9" s="13">
        <v>0</v>
      </c>
      <c r="M9" s="13">
        <v>1928767124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11"/>
  <sheetViews>
    <sheetView rightToLeft="1" workbookViewId="0">
      <selection activeCell="C8" sqref="C8:R11"/>
    </sheetView>
  </sheetViews>
  <sheetFormatPr defaultRowHeight="12.75"/>
  <cols>
    <col min="1" max="1" width="27.28515625" bestFit="1" customWidth="1"/>
    <col min="2" max="2" width="1.28515625" customWidth="1"/>
    <col min="3" max="3" width="12.85546875" bestFit="1" customWidth="1"/>
    <col min="4" max="4" width="1.28515625" customWidth="1"/>
    <col min="5" max="5" width="18.5703125" bestFit="1" customWidth="1"/>
    <col min="6" max="6" width="1.28515625" customWidth="1"/>
    <col min="7" max="7" width="18.570312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15.5703125" bestFit="1" customWidth="1"/>
    <col min="18" max="18" width="1.285156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s="30" customFormat="1" ht="30" customHeight="1">
      <c r="A5" s="49" t="s">
        <v>142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23.25" customHeight="1">
      <c r="A6" s="50" t="s">
        <v>69</v>
      </c>
      <c r="C6" s="50" t="s">
        <v>80</v>
      </c>
      <c r="D6" s="50"/>
      <c r="E6" s="50"/>
      <c r="F6" s="50"/>
      <c r="G6" s="50"/>
      <c r="H6" s="50"/>
      <c r="I6" s="50"/>
      <c r="K6" s="50" t="s">
        <v>81</v>
      </c>
      <c r="L6" s="50"/>
      <c r="M6" s="50"/>
      <c r="N6" s="50"/>
      <c r="O6" s="50"/>
      <c r="P6" s="50"/>
      <c r="Q6" s="50"/>
      <c r="R6" s="50"/>
    </row>
    <row r="7" spans="1:18" ht="48.75" customHeight="1">
      <c r="A7" s="50"/>
      <c r="C7" s="15" t="s">
        <v>13</v>
      </c>
      <c r="D7" s="4"/>
      <c r="E7" s="15" t="s">
        <v>143</v>
      </c>
      <c r="F7" s="4"/>
      <c r="G7" s="15" t="s">
        <v>144</v>
      </c>
      <c r="H7" s="4"/>
      <c r="I7" s="15" t="s">
        <v>145</v>
      </c>
      <c r="K7" s="15" t="s">
        <v>13</v>
      </c>
      <c r="L7" s="4"/>
      <c r="M7" s="15" t="s">
        <v>143</v>
      </c>
      <c r="N7" s="4"/>
      <c r="O7" s="15" t="s">
        <v>144</v>
      </c>
      <c r="P7" s="4"/>
      <c r="Q7" s="51" t="s">
        <v>145</v>
      </c>
      <c r="R7" s="51"/>
    </row>
    <row r="8" spans="1:18" ht="21.75" customHeight="1">
      <c r="A8" s="6" t="s">
        <v>42</v>
      </c>
      <c r="C8" s="42">
        <v>13679502</v>
      </c>
      <c r="D8" s="43"/>
      <c r="E8" s="42">
        <v>173836069327</v>
      </c>
      <c r="F8" s="43"/>
      <c r="G8" s="42">
        <v>163548784518</v>
      </c>
      <c r="H8" s="43"/>
      <c r="I8" s="42">
        <v>10287284809</v>
      </c>
      <c r="J8" s="43"/>
      <c r="K8" s="42">
        <v>13679502</v>
      </c>
      <c r="L8" s="43"/>
      <c r="M8" s="42">
        <v>173836069327</v>
      </c>
      <c r="N8" s="43"/>
      <c r="O8" s="42">
        <v>163548784518</v>
      </c>
      <c r="P8" s="43"/>
      <c r="Q8" s="42">
        <v>10292296040</v>
      </c>
      <c r="R8" s="44">
        <v>10292296040</v>
      </c>
    </row>
    <row r="9" spans="1:18" ht="21.75" customHeight="1">
      <c r="A9" s="8" t="s">
        <v>41</v>
      </c>
      <c r="C9" s="44">
        <v>202267098</v>
      </c>
      <c r="D9" s="43"/>
      <c r="E9" s="44">
        <v>2701134294972</v>
      </c>
      <c r="F9" s="43"/>
      <c r="G9" s="44">
        <v>2701558588700</v>
      </c>
      <c r="H9" s="43"/>
      <c r="I9" s="44">
        <v>-424293728</v>
      </c>
      <c r="J9" s="43"/>
      <c r="K9" s="44">
        <v>202267098</v>
      </c>
      <c r="L9" s="43"/>
      <c r="M9" s="44">
        <v>2701134294972</v>
      </c>
      <c r="N9" s="43"/>
      <c r="O9" s="44">
        <v>2701558588700</v>
      </c>
      <c r="P9" s="43"/>
      <c r="Q9" s="44">
        <v>-225080765</v>
      </c>
      <c r="R9" s="44">
        <v>-225080765</v>
      </c>
    </row>
    <row r="10" spans="1:18" ht="21.75" customHeight="1">
      <c r="A10" s="10" t="s">
        <v>40</v>
      </c>
      <c r="C10" s="45">
        <v>500</v>
      </c>
      <c r="D10" s="43"/>
      <c r="E10" s="45">
        <v>9639067</v>
      </c>
      <c r="F10" s="43"/>
      <c r="G10" s="45">
        <v>9410403</v>
      </c>
      <c r="H10" s="43"/>
      <c r="I10" s="45">
        <v>228664</v>
      </c>
      <c r="J10" s="43"/>
      <c r="K10" s="45">
        <v>500</v>
      </c>
      <c r="L10" s="43"/>
      <c r="M10" s="45">
        <v>9639067</v>
      </c>
      <c r="N10" s="43"/>
      <c r="O10" s="45">
        <v>9410403</v>
      </c>
      <c r="P10" s="43"/>
      <c r="Q10" s="45">
        <v>233097</v>
      </c>
      <c r="R10" s="44">
        <v>233097</v>
      </c>
    </row>
    <row r="11" spans="1:18" ht="21.75" customHeight="1">
      <c r="A11" s="12" t="s">
        <v>43</v>
      </c>
      <c r="C11" s="46">
        <v>215947100</v>
      </c>
      <c r="D11" s="43"/>
      <c r="E11" s="46">
        <v>2874980003366</v>
      </c>
      <c r="F11" s="43"/>
      <c r="G11" s="46">
        <v>2865116783621</v>
      </c>
      <c r="H11" s="43"/>
      <c r="I11" s="46">
        <f>SUM(I8:I10)</f>
        <v>9863219745</v>
      </c>
      <c r="J11" s="43"/>
      <c r="K11" s="46">
        <f>SUM(K8:K10)</f>
        <v>215947100</v>
      </c>
      <c r="L11" s="43"/>
      <c r="M11" s="46">
        <f>SUM(M8:M10)</f>
        <v>2874980003366</v>
      </c>
      <c r="N11" s="43"/>
      <c r="O11" s="46">
        <f>SUM(O8:O10)</f>
        <v>2865116783621</v>
      </c>
      <c r="P11" s="43"/>
      <c r="Q11" s="47">
        <f>SUM(Q8:Q10)</f>
        <v>10067448372</v>
      </c>
      <c r="R11" s="47"/>
    </row>
  </sheetData>
  <mergeCells count="9"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activeCell="F13" sqref="F13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14.45" customHeight="1">
      <c r="A4" s="2" t="s">
        <v>3</v>
      </c>
      <c r="B4" s="62" t="s">
        <v>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4.45" customHeight="1">
      <c r="A5" s="62" t="s">
        <v>5</v>
      </c>
      <c r="B5" s="62"/>
      <c r="C5" s="62" t="s">
        <v>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4.45" customHeight="1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28" ht="14.45" customHeight="1">
      <c r="F7" s="4"/>
      <c r="G7" s="4"/>
      <c r="H7" s="4"/>
      <c r="I7" s="4"/>
      <c r="J7" s="4"/>
      <c r="L7" s="61" t="s">
        <v>10</v>
      </c>
      <c r="M7" s="61"/>
      <c r="N7" s="61"/>
      <c r="O7" s="4"/>
      <c r="P7" s="61" t="s">
        <v>11</v>
      </c>
      <c r="Q7" s="61"/>
      <c r="R7" s="61"/>
      <c r="T7" s="4"/>
      <c r="U7" s="4"/>
      <c r="V7" s="4"/>
      <c r="W7" s="4"/>
      <c r="X7" s="4"/>
      <c r="Y7" s="4"/>
      <c r="Z7" s="4"/>
      <c r="AA7" s="4"/>
      <c r="AB7" s="4"/>
    </row>
    <row r="8" spans="1:28" ht="14.45" customHeight="1">
      <c r="A8" s="50" t="s">
        <v>12</v>
      </c>
      <c r="B8" s="50"/>
      <c r="C8" s="50"/>
      <c r="E8" s="50" t="s">
        <v>13</v>
      </c>
      <c r="F8" s="50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7.35" customHeight="1"/>
    <row r="5" spans="1:25" ht="14.45" customHeight="1">
      <c r="A5" s="62" t="s">
        <v>146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25" ht="7.35" customHeight="1"/>
    <row r="7" spans="1:25" ht="14.45" customHeight="1">
      <c r="E7" s="50" t="s">
        <v>80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Y7" s="3" t="s">
        <v>81</v>
      </c>
    </row>
    <row r="8" spans="1:25" ht="29.1" customHeight="1">
      <c r="A8" s="3" t="s">
        <v>147</v>
      </c>
      <c r="C8" s="3" t="s">
        <v>148</v>
      </c>
      <c r="E8" s="15" t="s">
        <v>23</v>
      </c>
      <c r="F8" s="4"/>
      <c r="G8" s="15" t="s">
        <v>13</v>
      </c>
      <c r="H8" s="4"/>
      <c r="I8" s="15" t="s">
        <v>22</v>
      </c>
      <c r="J8" s="4"/>
      <c r="K8" s="15" t="s">
        <v>149</v>
      </c>
      <c r="L8" s="4"/>
      <c r="M8" s="15" t="s">
        <v>150</v>
      </c>
      <c r="N8" s="4"/>
      <c r="O8" s="15" t="s">
        <v>151</v>
      </c>
      <c r="P8" s="4"/>
      <c r="Q8" s="15" t="s">
        <v>152</v>
      </c>
      <c r="R8" s="4"/>
      <c r="S8" s="15" t="s">
        <v>153</v>
      </c>
      <c r="T8" s="4"/>
      <c r="U8" s="15" t="s">
        <v>154</v>
      </c>
      <c r="V8" s="4"/>
      <c r="W8" s="15" t="s">
        <v>155</v>
      </c>
      <c r="Y8" s="15" t="s">
        <v>155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13"/>
  <sheetViews>
    <sheetView rightToLeft="1" tabSelected="1" workbookViewId="0">
      <selection activeCell="J26" sqref="J26"/>
    </sheetView>
  </sheetViews>
  <sheetFormatPr defaultRowHeight="12.75"/>
  <cols>
    <col min="1" max="1" width="27.28515625" bestFit="1" customWidth="1"/>
    <col min="2" max="2" width="1.28515625" customWidth="1"/>
    <col min="3" max="3" width="12.7109375" bestFit="1" customWidth="1"/>
    <col min="4" max="4" width="1.28515625" customWidth="1"/>
    <col min="5" max="5" width="18.42578125" bestFit="1" customWidth="1"/>
    <col min="6" max="6" width="1.28515625" customWidth="1"/>
    <col min="7" max="7" width="18.28515625" bestFit="1" customWidth="1"/>
    <col min="8" max="8" width="1.28515625" customWidth="1"/>
    <col min="9" max="9" width="26.42578125" bestFit="1" customWidth="1"/>
    <col min="10" max="10" width="1.28515625" customWidth="1"/>
    <col min="11" max="11" width="12.7109375" bestFit="1" customWidth="1"/>
    <col min="12" max="12" width="1.28515625" customWidth="1"/>
    <col min="13" max="13" width="18.42578125" bestFit="1" customWidth="1"/>
    <col min="14" max="14" width="1.28515625" customWidth="1"/>
    <col min="15" max="15" width="18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s="30" customFormat="1" ht="21.75" customHeight="1">
      <c r="A5" s="49" t="s">
        <v>156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>
      <c r="A6" s="50" t="s">
        <v>69</v>
      </c>
      <c r="C6" s="50" t="s">
        <v>80</v>
      </c>
      <c r="D6" s="50"/>
      <c r="E6" s="50"/>
      <c r="F6" s="50"/>
      <c r="G6" s="50"/>
      <c r="H6" s="50"/>
      <c r="I6" s="50"/>
      <c r="K6" s="50" t="s">
        <v>81</v>
      </c>
      <c r="L6" s="50"/>
      <c r="M6" s="50"/>
      <c r="N6" s="50"/>
      <c r="O6" s="50"/>
      <c r="P6" s="50"/>
      <c r="Q6" s="50"/>
      <c r="R6" s="50"/>
    </row>
    <row r="7" spans="1:18" ht="39.75" customHeight="1">
      <c r="A7" s="50"/>
      <c r="C7" s="15" t="s">
        <v>13</v>
      </c>
      <c r="D7" s="4"/>
      <c r="E7" s="15" t="s">
        <v>15</v>
      </c>
      <c r="F7" s="4"/>
      <c r="G7" s="15" t="s">
        <v>144</v>
      </c>
      <c r="H7" s="4"/>
      <c r="I7" s="15" t="s">
        <v>157</v>
      </c>
      <c r="K7" s="15" t="s">
        <v>13</v>
      </c>
      <c r="L7" s="4"/>
      <c r="M7" s="15" t="s">
        <v>15</v>
      </c>
      <c r="N7" s="4"/>
      <c r="O7" s="15" t="s">
        <v>144</v>
      </c>
      <c r="P7" s="4"/>
      <c r="Q7" s="51" t="s">
        <v>157</v>
      </c>
      <c r="R7" s="51"/>
    </row>
    <row r="8" spans="1:18" ht="21.75" customHeight="1">
      <c r="A8" s="6" t="s">
        <v>38</v>
      </c>
      <c r="C8" s="42">
        <v>10000000</v>
      </c>
      <c r="D8" s="43"/>
      <c r="E8" s="42">
        <v>292202210687</v>
      </c>
      <c r="F8" s="43"/>
      <c r="G8" s="42">
        <v>292417789295</v>
      </c>
      <c r="H8" s="43"/>
      <c r="I8" s="42">
        <v>-215578607</v>
      </c>
      <c r="J8" s="43"/>
      <c r="K8" s="42">
        <v>10000000</v>
      </c>
      <c r="L8" s="43"/>
      <c r="M8" s="42">
        <v>292202210687</v>
      </c>
      <c r="N8" s="43"/>
      <c r="O8" s="42">
        <v>292417789295</v>
      </c>
      <c r="P8" s="43"/>
      <c r="Q8" s="81">
        <v>-215578607</v>
      </c>
      <c r="R8" s="81"/>
    </row>
    <row r="9" spans="1:18" ht="21.75" customHeight="1">
      <c r="A9" s="8" t="s">
        <v>39</v>
      </c>
      <c r="C9" s="44">
        <v>35000000</v>
      </c>
      <c r="D9" s="43"/>
      <c r="E9" s="44">
        <v>937724086687</v>
      </c>
      <c r="F9" s="43"/>
      <c r="G9" s="44">
        <v>938415913291</v>
      </c>
      <c r="H9" s="43"/>
      <c r="I9" s="44">
        <v>-691826603</v>
      </c>
      <c r="J9" s="43"/>
      <c r="K9" s="44">
        <v>35000000</v>
      </c>
      <c r="L9" s="43"/>
      <c r="M9" s="44">
        <v>937724086687</v>
      </c>
      <c r="N9" s="43"/>
      <c r="O9" s="44">
        <v>938415913291</v>
      </c>
      <c r="P9" s="43"/>
      <c r="Q9" s="82">
        <v>-691826603</v>
      </c>
      <c r="R9" s="82"/>
    </row>
    <row r="10" spans="1:18" ht="21.75" customHeight="1">
      <c r="A10" s="8" t="s">
        <v>40</v>
      </c>
      <c r="C10" s="44">
        <v>14347123</v>
      </c>
      <c r="D10" s="43"/>
      <c r="E10" s="44">
        <v>292087779051</v>
      </c>
      <c r="F10" s="43"/>
      <c r="G10" s="44">
        <v>270337327790</v>
      </c>
      <c r="H10" s="43"/>
      <c r="I10" s="44">
        <v>21750451261</v>
      </c>
      <c r="J10" s="43"/>
      <c r="K10" s="44">
        <v>14347123</v>
      </c>
      <c r="L10" s="43"/>
      <c r="M10" s="44">
        <v>292087779051</v>
      </c>
      <c r="N10" s="43"/>
      <c r="O10" s="44">
        <v>270337327790</v>
      </c>
      <c r="P10" s="43"/>
      <c r="Q10" s="82">
        <v>21750451261</v>
      </c>
      <c r="R10" s="82"/>
    </row>
    <row r="11" spans="1:18" ht="21.75" customHeight="1">
      <c r="A11" s="8" t="s">
        <v>41</v>
      </c>
      <c r="C11" s="44">
        <v>45153747</v>
      </c>
      <c r="D11" s="43"/>
      <c r="E11" s="44">
        <v>602983817848</v>
      </c>
      <c r="F11" s="43"/>
      <c r="G11" s="44">
        <v>603127764024</v>
      </c>
      <c r="H11" s="43"/>
      <c r="I11" s="44">
        <v>-143946175</v>
      </c>
      <c r="J11" s="43"/>
      <c r="K11" s="44">
        <v>45153747</v>
      </c>
      <c r="L11" s="43"/>
      <c r="M11" s="44">
        <v>602983817848</v>
      </c>
      <c r="N11" s="43"/>
      <c r="O11" s="44">
        <v>603127764024</v>
      </c>
      <c r="P11" s="43"/>
      <c r="Q11" s="82">
        <v>-143946175</v>
      </c>
      <c r="R11" s="82"/>
    </row>
    <row r="12" spans="1:18" ht="21.75" customHeight="1">
      <c r="A12" s="10" t="s">
        <v>42</v>
      </c>
      <c r="C12" s="45">
        <v>4147367</v>
      </c>
      <c r="D12" s="43"/>
      <c r="E12" s="45">
        <v>52680495655</v>
      </c>
      <c r="F12" s="43"/>
      <c r="G12" s="45">
        <v>50765461516</v>
      </c>
      <c r="H12" s="43"/>
      <c r="I12" s="45">
        <v>1915034139</v>
      </c>
      <c r="J12" s="43"/>
      <c r="K12" s="45">
        <v>4147367</v>
      </c>
      <c r="L12" s="43"/>
      <c r="M12" s="45">
        <v>52680495655</v>
      </c>
      <c r="N12" s="43"/>
      <c r="O12" s="45">
        <v>50765461516</v>
      </c>
      <c r="P12" s="43"/>
      <c r="Q12" s="83">
        <v>1915034139</v>
      </c>
      <c r="R12" s="83"/>
    </row>
    <row r="13" spans="1:18" ht="21.75" customHeight="1">
      <c r="A13" s="12" t="s">
        <v>43</v>
      </c>
      <c r="C13" s="46">
        <v>108648237</v>
      </c>
      <c r="D13" s="43"/>
      <c r="E13" s="46">
        <v>2177678389928</v>
      </c>
      <c r="F13" s="43"/>
      <c r="G13" s="46">
        <v>2155064255916</v>
      </c>
      <c r="H13" s="43"/>
      <c r="I13" s="46">
        <v>22614134015</v>
      </c>
      <c r="J13" s="43"/>
      <c r="K13" s="46">
        <v>108648237</v>
      </c>
      <c r="L13" s="43"/>
      <c r="M13" s="46">
        <v>2177678389928</v>
      </c>
      <c r="N13" s="43"/>
      <c r="O13" s="46">
        <v>2155064255916</v>
      </c>
      <c r="P13" s="43"/>
      <c r="Q13" s="47">
        <v>22614134015</v>
      </c>
      <c r="R13" s="47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</row>
    <row r="2" spans="1:49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1:4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</row>
    <row r="4" spans="1:49" ht="14.45" customHeight="1"/>
    <row r="5" spans="1:49" ht="14.45" customHeight="1">
      <c r="A5" s="62" t="s">
        <v>19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</row>
    <row r="6" spans="1:49" ht="14.45" customHeight="1">
      <c r="I6" s="50" t="s">
        <v>7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C6" s="50" t="s">
        <v>9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9" ht="14.45" customHeight="1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14.45" customHeight="1">
      <c r="A8" s="50" t="s">
        <v>20</v>
      </c>
      <c r="B8" s="50"/>
      <c r="C8" s="50"/>
      <c r="D8" s="50"/>
      <c r="E8" s="50"/>
      <c r="F8" s="50"/>
      <c r="G8" s="50"/>
      <c r="I8" s="50" t="s">
        <v>21</v>
      </c>
      <c r="J8" s="50"/>
      <c r="K8" s="50"/>
      <c r="M8" s="50" t="s">
        <v>22</v>
      </c>
      <c r="N8" s="50"/>
      <c r="O8" s="50"/>
      <c r="Q8" s="50" t="s">
        <v>23</v>
      </c>
      <c r="R8" s="50"/>
      <c r="S8" s="50"/>
      <c r="T8" s="50"/>
      <c r="U8" s="50"/>
      <c r="W8" s="50" t="s">
        <v>24</v>
      </c>
      <c r="X8" s="50"/>
      <c r="Y8" s="50"/>
      <c r="Z8" s="50"/>
      <c r="AA8" s="50"/>
      <c r="AC8" s="50" t="s">
        <v>21</v>
      </c>
      <c r="AD8" s="50"/>
      <c r="AE8" s="50"/>
      <c r="AF8" s="50"/>
      <c r="AG8" s="50"/>
      <c r="AI8" s="50" t="s">
        <v>22</v>
      </c>
      <c r="AJ8" s="50"/>
      <c r="AK8" s="50"/>
      <c r="AM8" s="50" t="s">
        <v>23</v>
      </c>
      <c r="AN8" s="50"/>
      <c r="AO8" s="50"/>
      <c r="AQ8" s="50" t="s">
        <v>24</v>
      </c>
      <c r="AR8" s="50"/>
      <c r="AS8" s="50"/>
    </row>
    <row r="9" spans="1:49" ht="14.45" customHeight="1">
      <c r="A9" s="62" t="s">
        <v>25</v>
      </c>
      <c r="B9" s="63"/>
      <c r="C9" s="63"/>
      <c r="D9" s="63"/>
      <c r="E9" s="63"/>
      <c r="F9" s="63"/>
      <c r="G9" s="63"/>
      <c r="H9" s="62"/>
      <c r="I9" s="63"/>
      <c r="J9" s="63"/>
      <c r="K9" s="63"/>
      <c r="L9" s="62"/>
      <c r="M9" s="63"/>
      <c r="N9" s="63"/>
      <c r="O9" s="63"/>
      <c r="P9" s="62"/>
      <c r="Q9" s="63"/>
      <c r="R9" s="63"/>
      <c r="S9" s="63"/>
      <c r="T9" s="63"/>
      <c r="U9" s="63"/>
      <c r="V9" s="62"/>
      <c r="W9" s="63"/>
      <c r="X9" s="63"/>
      <c r="Y9" s="63"/>
      <c r="Z9" s="63"/>
      <c r="AA9" s="63"/>
      <c r="AB9" s="62"/>
      <c r="AC9" s="63"/>
      <c r="AD9" s="63"/>
      <c r="AE9" s="63"/>
      <c r="AF9" s="63"/>
      <c r="AG9" s="63"/>
      <c r="AH9" s="62"/>
      <c r="AI9" s="63"/>
      <c r="AJ9" s="63"/>
      <c r="AK9" s="63"/>
      <c r="AL9" s="62"/>
      <c r="AM9" s="63"/>
      <c r="AN9" s="63"/>
      <c r="AO9" s="63"/>
      <c r="AP9" s="62"/>
      <c r="AQ9" s="63"/>
      <c r="AR9" s="63"/>
      <c r="AS9" s="63"/>
      <c r="AT9" s="62"/>
      <c r="AU9" s="62"/>
      <c r="AV9" s="62"/>
      <c r="AW9" s="62"/>
    </row>
    <row r="10" spans="1:49" ht="14.45" customHeight="1">
      <c r="C10" s="50" t="s">
        <v>7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Y10" s="50" t="s">
        <v>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</row>
    <row r="11" spans="1:49" ht="14.45" customHeight="1">
      <c r="A11" s="3" t="s">
        <v>20</v>
      </c>
      <c r="C11" s="5" t="s">
        <v>26</v>
      </c>
      <c r="D11" s="4"/>
      <c r="E11" s="5" t="s">
        <v>27</v>
      </c>
      <c r="F11" s="4"/>
      <c r="G11" s="61" t="s">
        <v>28</v>
      </c>
      <c r="H11" s="61"/>
      <c r="I11" s="61"/>
      <c r="J11" s="4"/>
      <c r="K11" s="61" t="s">
        <v>29</v>
      </c>
      <c r="L11" s="61"/>
      <c r="M11" s="61"/>
      <c r="N11" s="4"/>
      <c r="O11" s="61" t="s">
        <v>22</v>
      </c>
      <c r="P11" s="61"/>
      <c r="Q11" s="61"/>
      <c r="R11" s="4"/>
      <c r="S11" s="61" t="s">
        <v>23</v>
      </c>
      <c r="T11" s="61"/>
      <c r="U11" s="61"/>
      <c r="V11" s="61"/>
      <c r="W11" s="61"/>
      <c r="Y11" s="61" t="s">
        <v>26</v>
      </c>
      <c r="Z11" s="61"/>
      <c r="AA11" s="61"/>
      <c r="AB11" s="61"/>
      <c r="AC11" s="61"/>
      <c r="AD11" s="4"/>
      <c r="AE11" s="61" t="s">
        <v>27</v>
      </c>
      <c r="AF11" s="61"/>
      <c r="AG11" s="61"/>
      <c r="AH11" s="61"/>
      <c r="AI11" s="61"/>
      <c r="AJ11" s="4"/>
      <c r="AK11" s="61" t="s">
        <v>28</v>
      </c>
      <c r="AL11" s="61"/>
      <c r="AM11" s="61"/>
      <c r="AN11" s="4"/>
      <c r="AO11" s="61" t="s">
        <v>29</v>
      </c>
      <c r="AP11" s="61"/>
      <c r="AQ11" s="61"/>
      <c r="AR11" s="4"/>
      <c r="AS11" s="61" t="s">
        <v>22</v>
      </c>
      <c r="AT11" s="61"/>
      <c r="AU11" s="4"/>
      <c r="AV11" s="5" t="s">
        <v>23</v>
      </c>
    </row>
    <row r="12" spans="1:49" ht="14.45" customHeight="1">
      <c r="A12" s="62" t="s">
        <v>30</v>
      </c>
      <c r="B12" s="62"/>
      <c r="C12" s="63"/>
      <c r="D12" s="62"/>
      <c r="E12" s="63"/>
      <c r="F12" s="62"/>
      <c r="G12" s="63"/>
      <c r="H12" s="63"/>
      <c r="I12" s="63"/>
      <c r="J12" s="62"/>
      <c r="K12" s="63"/>
      <c r="L12" s="63"/>
      <c r="M12" s="63"/>
      <c r="N12" s="62"/>
      <c r="O12" s="63"/>
      <c r="P12" s="63"/>
      <c r="Q12" s="63"/>
      <c r="R12" s="62"/>
      <c r="S12" s="63"/>
      <c r="T12" s="63"/>
      <c r="U12" s="63"/>
      <c r="V12" s="63"/>
      <c r="W12" s="63"/>
      <c r="X12" s="62"/>
      <c r="Y12" s="63"/>
      <c r="Z12" s="63"/>
      <c r="AA12" s="63"/>
      <c r="AB12" s="63"/>
      <c r="AC12" s="63"/>
      <c r="AD12" s="62"/>
      <c r="AE12" s="63"/>
      <c r="AF12" s="63"/>
      <c r="AG12" s="63"/>
      <c r="AH12" s="63"/>
      <c r="AI12" s="63"/>
      <c r="AJ12" s="62"/>
      <c r="AK12" s="63"/>
      <c r="AL12" s="63"/>
      <c r="AM12" s="63"/>
      <c r="AN12" s="62"/>
      <c r="AO12" s="63"/>
      <c r="AP12" s="63"/>
      <c r="AQ12" s="63"/>
      <c r="AR12" s="62"/>
      <c r="AS12" s="63"/>
      <c r="AT12" s="63"/>
      <c r="AU12" s="62"/>
      <c r="AV12" s="63"/>
      <c r="AW12" s="62"/>
    </row>
    <row r="13" spans="1:49" ht="14.45" customHeight="1">
      <c r="C13" s="50" t="s">
        <v>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O13" s="50" t="s">
        <v>9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49" ht="14.45" customHeight="1">
      <c r="A14" s="3" t="s">
        <v>20</v>
      </c>
      <c r="C14" s="5" t="s">
        <v>27</v>
      </c>
      <c r="D14" s="4"/>
      <c r="E14" s="5" t="s">
        <v>29</v>
      </c>
      <c r="F14" s="4"/>
      <c r="G14" s="61" t="s">
        <v>22</v>
      </c>
      <c r="H14" s="61"/>
      <c r="I14" s="61"/>
      <c r="J14" s="4"/>
      <c r="K14" s="61" t="s">
        <v>23</v>
      </c>
      <c r="L14" s="61"/>
      <c r="M14" s="61"/>
      <c r="O14" s="61" t="s">
        <v>27</v>
      </c>
      <c r="P14" s="61"/>
      <c r="Q14" s="61"/>
      <c r="R14" s="61"/>
      <c r="S14" s="61"/>
      <c r="T14" s="4"/>
      <c r="U14" s="61" t="s">
        <v>29</v>
      </c>
      <c r="V14" s="61"/>
      <c r="W14" s="61"/>
      <c r="X14" s="61"/>
      <c r="Y14" s="61"/>
      <c r="Z14" s="4"/>
      <c r="AA14" s="61" t="s">
        <v>22</v>
      </c>
      <c r="AB14" s="61"/>
      <c r="AC14" s="61"/>
      <c r="AD14" s="61"/>
      <c r="AE14" s="61"/>
      <c r="AF14" s="4"/>
      <c r="AG14" s="61" t="s">
        <v>23</v>
      </c>
      <c r="AH14" s="61"/>
      <c r="AI14" s="61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E15"/>
  <sheetViews>
    <sheetView rightToLeft="1" workbookViewId="0">
      <selection activeCell="Y14" sqref="Y14"/>
    </sheetView>
  </sheetViews>
  <sheetFormatPr defaultRowHeight="12.75"/>
  <cols>
    <col min="1" max="1" width="7.85546875" bestFit="1" customWidth="1"/>
    <col min="2" max="2" width="25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7.85546875" bestFit="1" customWidth="1"/>
    <col min="14" max="14" width="1.28515625" customWidth="1"/>
    <col min="15" max="15" width="13" customWidth="1"/>
    <col min="16" max="16" width="1.28515625" customWidth="1"/>
    <col min="17" max="17" width="17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5703125" bestFit="1" customWidth="1"/>
    <col min="24" max="24" width="1.28515625" customWidth="1"/>
    <col min="25" max="25" width="17.7109375" bestFit="1" customWidth="1"/>
    <col min="26" max="26" width="1.28515625" customWidth="1"/>
    <col min="27" max="27" width="15.5703125" customWidth="1"/>
    <col min="28" max="28" width="0.28515625" customWidth="1"/>
    <col min="31" max="31" width="0" hidden="1" customWidth="1"/>
  </cols>
  <sheetData>
    <row r="1" spans="1:31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31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31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31" ht="14.45" customHeight="1"/>
    <row r="5" spans="1:31" s="30" customFormat="1" ht="28.5" customHeight="1">
      <c r="A5" s="28" t="s">
        <v>168</v>
      </c>
      <c r="B5" s="49" t="s">
        <v>32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1:31" ht="14.45" customHeight="1">
      <c r="E6" s="50" t="s">
        <v>7</v>
      </c>
      <c r="F6" s="50"/>
      <c r="G6" s="50"/>
      <c r="H6" s="50"/>
      <c r="I6" s="50"/>
      <c r="K6" s="50" t="s">
        <v>8</v>
      </c>
      <c r="L6" s="50"/>
      <c r="M6" s="50"/>
      <c r="N6" s="50"/>
      <c r="O6" s="50"/>
      <c r="P6" s="50"/>
      <c r="Q6" s="50"/>
      <c r="S6" s="50" t="s">
        <v>9</v>
      </c>
      <c r="T6" s="50"/>
      <c r="U6" s="50"/>
      <c r="V6" s="50"/>
      <c r="W6" s="50"/>
      <c r="X6" s="50"/>
      <c r="Y6" s="50"/>
      <c r="Z6" s="50"/>
      <c r="AA6" s="50"/>
    </row>
    <row r="7" spans="1:31" ht="14.45" customHeight="1">
      <c r="E7" s="4"/>
      <c r="F7" s="4"/>
      <c r="G7" s="4"/>
      <c r="H7" s="4"/>
      <c r="I7" s="4"/>
      <c r="K7" s="61" t="s">
        <v>33</v>
      </c>
      <c r="L7" s="61"/>
      <c r="M7" s="61"/>
      <c r="N7" s="4"/>
      <c r="O7" s="61" t="s">
        <v>34</v>
      </c>
      <c r="P7" s="61"/>
      <c r="Q7" s="61"/>
      <c r="S7" s="4"/>
      <c r="T7" s="4"/>
      <c r="U7" s="4"/>
      <c r="V7" s="4"/>
      <c r="W7" s="4"/>
      <c r="X7" s="4"/>
      <c r="Y7" s="4"/>
      <c r="Z7" s="4"/>
      <c r="AA7" s="4"/>
    </row>
    <row r="8" spans="1:31" ht="14.45" customHeight="1">
      <c r="A8" s="50" t="s">
        <v>35</v>
      </c>
      <c r="B8" s="50"/>
      <c r="D8" s="50" t="s">
        <v>36</v>
      </c>
      <c r="E8" s="50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37</v>
      </c>
      <c r="W8" s="3" t="s">
        <v>14</v>
      </c>
      <c r="Y8" s="3" t="s">
        <v>15</v>
      </c>
      <c r="AA8" s="3" t="s">
        <v>18</v>
      </c>
    </row>
    <row r="9" spans="1:31" ht="21.75" customHeight="1">
      <c r="A9" s="70" t="s">
        <v>38</v>
      </c>
      <c r="B9" s="70"/>
      <c r="C9" s="19"/>
      <c r="D9" s="71">
        <v>0</v>
      </c>
      <c r="E9" s="71"/>
      <c r="F9" s="19"/>
      <c r="G9" s="21">
        <v>0</v>
      </c>
      <c r="H9" s="19"/>
      <c r="I9" s="21">
        <v>0</v>
      </c>
      <c r="J9" s="19"/>
      <c r="K9" s="21">
        <v>10000000</v>
      </c>
      <c r="L9" s="19"/>
      <c r="M9" s="21">
        <v>292417789295</v>
      </c>
      <c r="N9" s="19"/>
      <c r="O9" s="21">
        <v>0</v>
      </c>
      <c r="P9" s="19"/>
      <c r="Q9" s="21">
        <v>0</v>
      </c>
      <c r="R9" s="19"/>
      <c r="S9" s="21">
        <v>10000000</v>
      </c>
      <c r="T9" s="19"/>
      <c r="U9" s="21">
        <v>29231</v>
      </c>
      <c r="V9" s="19"/>
      <c r="W9" s="21">
        <v>292417789295</v>
      </c>
      <c r="X9" s="19"/>
      <c r="Y9" s="21">
        <v>292202210687.5</v>
      </c>
      <c r="Z9" s="19"/>
      <c r="AA9" s="22">
        <f>Y9/$AE$9</f>
        <v>0.13400348026914119</v>
      </c>
      <c r="AE9">
        <v>2180556878826</v>
      </c>
    </row>
    <row r="10" spans="1:31" ht="21.75" customHeight="1">
      <c r="A10" s="68" t="s">
        <v>39</v>
      </c>
      <c r="B10" s="68"/>
      <c r="C10" s="19"/>
      <c r="D10" s="69">
        <v>0</v>
      </c>
      <c r="E10" s="69"/>
      <c r="F10" s="19"/>
      <c r="G10" s="23">
        <v>0</v>
      </c>
      <c r="H10" s="19"/>
      <c r="I10" s="23">
        <v>0</v>
      </c>
      <c r="J10" s="19"/>
      <c r="K10" s="23">
        <v>35000000</v>
      </c>
      <c r="L10" s="19"/>
      <c r="M10" s="23">
        <v>938415913291</v>
      </c>
      <c r="N10" s="19"/>
      <c r="O10" s="23">
        <v>0</v>
      </c>
      <c r="P10" s="19"/>
      <c r="Q10" s="23">
        <v>0</v>
      </c>
      <c r="R10" s="19"/>
      <c r="S10" s="23">
        <v>35000000</v>
      </c>
      <c r="T10" s="19"/>
      <c r="U10" s="23">
        <v>26802</v>
      </c>
      <c r="V10" s="19"/>
      <c r="W10" s="23">
        <v>938415913291</v>
      </c>
      <c r="X10" s="19"/>
      <c r="Y10" s="23">
        <v>937724086687.5</v>
      </c>
      <c r="Z10" s="19"/>
      <c r="AA10" s="26">
        <f t="shared" ref="AA10:AA13" si="0">Y10/$AE$9</f>
        <v>0.43003881063279836</v>
      </c>
    </row>
    <row r="11" spans="1:31" ht="21.75" customHeight="1">
      <c r="A11" s="68" t="s">
        <v>40</v>
      </c>
      <c r="B11" s="68"/>
      <c r="C11" s="19"/>
      <c r="D11" s="69">
        <v>0</v>
      </c>
      <c r="E11" s="69"/>
      <c r="F11" s="19"/>
      <c r="G11" s="23">
        <v>0</v>
      </c>
      <c r="H11" s="19"/>
      <c r="I11" s="23">
        <v>0</v>
      </c>
      <c r="J11" s="19"/>
      <c r="K11" s="23">
        <v>14347623</v>
      </c>
      <c r="L11" s="19"/>
      <c r="M11" s="23">
        <v>270346738193</v>
      </c>
      <c r="N11" s="19"/>
      <c r="O11" s="23">
        <v>-500</v>
      </c>
      <c r="P11" s="19"/>
      <c r="Q11" s="23">
        <v>9639067</v>
      </c>
      <c r="R11" s="19"/>
      <c r="S11" s="23">
        <v>14347123</v>
      </c>
      <c r="T11" s="19"/>
      <c r="U11" s="23">
        <v>20368</v>
      </c>
      <c r="V11" s="19"/>
      <c r="W11" s="23">
        <v>270337327790</v>
      </c>
      <c r="X11" s="19"/>
      <c r="Y11" s="23">
        <v>292087779051.41901</v>
      </c>
      <c r="Z11" s="19"/>
      <c r="AA11" s="26">
        <f t="shared" si="0"/>
        <v>0.13395100209845362</v>
      </c>
    </row>
    <row r="12" spans="1:31" ht="21.75" customHeight="1">
      <c r="A12" s="68" t="s">
        <v>41</v>
      </c>
      <c r="B12" s="68"/>
      <c r="C12" s="19"/>
      <c r="D12" s="69">
        <v>0</v>
      </c>
      <c r="E12" s="69"/>
      <c r="F12" s="19"/>
      <c r="G12" s="23">
        <v>0</v>
      </c>
      <c r="H12" s="19"/>
      <c r="I12" s="23">
        <v>0</v>
      </c>
      <c r="J12" s="19"/>
      <c r="K12" s="23">
        <v>247420845</v>
      </c>
      <c r="L12" s="19"/>
      <c r="M12" s="23">
        <v>3304686352724</v>
      </c>
      <c r="N12" s="19"/>
      <c r="O12" s="23">
        <v>-202267098</v>
      </c>
      <c r="P12" s="19"/>
      <c r="Q12" s="23">
        <v>2701134294972</v>
      </c>
      <c r="R12" s="19"/>
      <c r="S12" s="23">
        <v>45153747</v>
      </c>
      <c r="T12" s="19"/>
      <c r="U12" s="23">
        <v>13355</v>
      </c>
      <c r="V12" s="19"/>
      <c r="W12" s="23">
        <v>603127764024</v>
      </c>
      <c r="X12" s="19"/>
      <c r="Y12" s="23">
        <v>602983817848.52502</v>
      </c>
      <c r="Z12" s="19"/>
      <c r="AA12" s="26">
        <f t="shared" si="0"/>
        <v>0.27652744292236403</v>
      </c>
    </row>
    <row r="13" spans="1:31" ht="21.75" customHeight="1">
      <c r="A13" s="64" t="s">
        <v>42</v>
      </c>
      <c r="B13" s="64"/>
      <c r="C13" s="19"/>
      <c r="D13" s="65">
        <v>0</v>
      </c>
      <c r="E13" s="65"/>
      <c r="F13" s="19"/>
      <c r="G13" s="24">
        <v>0</v>
      </c>
      <c r="H13" s="19"/>
      <c r="I13" s="24">
        <v>0</v>
      </c>
      <c r="J13" s="19"/>
      <c r="K13" s="24">
        <v>17826869</v>
      </c>
      <c r="L13" s="19"/>
      <c r="M13" s="24">
        <v>214314246034</v>
      </c>
      <c r="N13" s="19"/>
      <c r="O13" s="24">
        <v>-13679502</v>
      </c>
      <c r="P13" s="19"/>
      <c r="Q13" s="24">
        <v>173836069327</v>
      </c>
      <c r="R13" s="19"/>
      <c r="S13" s="24">
        <v>4147367</v>
      </c>
      <c r="T13" s="19"/>
      <c r="U13" s="23">
        <v>12708</v>
      </c>
      <c r="V13" s="19"/>
      <c r="W13" s="24">
        <v>50765461516</v>
      </c>
      <c r="X13" s="19"/>
      <c r="Y13" s="24">
        <v>52680495655.6754</v>
      </c>
      <c r="Z13" s="19"/>
      <c r="AA13" s="26">
        <f t="shared" si="0"/>
        <v>2.415919353777109E-2</v>
      </c>
    </row>
    <row r="14" spans="1:31" ht="21.75" customHeight="1" thickBot="1">
      <c r="A14" s="66" t="s">
        <v>43</v>
      </c>
      <c r="B14" s="66"/>
      <c r="C14" s="19"/>
      <c r="D14" s="67">
        <v>0</v>
      </c>
      <c r="E14" s="67"/>
      <c r="F14" s="19"/>
      <c r="G14" s="25">
        <v>0</v>
      </c>
      <c r="H14" s="19"/>
      <c r="I14" s="25">
        <v>0</v>
      </c>
      <c r="J14" s="19"/>
      <c r="K14" s="25">
        <v>324595337</v>
      </c>
      <c r="L14" s="19"/>
      <c r="M14" s="25">
        <v>5020181039537</v>
      </c>
      <c r="N14" s="19"/>
      <c r="O14" s="25">
        <v>-215947100</v>
      </c>
      <c r="P14" s="19"/>
      <c r="Q14" s="25">
        <v>2874980003366</v>
      </c>
      <c r="R14" s="19"/>
      <c r="S14" s="25">
        <v>108648237</v>
      </c>
      <c r="T14" s="19"/>
      <c r="U14" s="23"/>
      <c r="V14" s="19"/>
      <c r="W14" s="25">
        <v>2155064255916</v>
      </c>
      <c r="X14" s="19"/>
      <c r="Y14" s="25">
        <v>2177678389930.6201</v>
      </c>
      <c r="Z14" s="19"/>
      <c r="AA14" s="38">
        <f>Y14/$Y$14</f>
        <v>1</v>
      </c>
    </row>
    <row r="15" spans="1:31" ht="13.5" thickTop="1"/>
  </sheetData>
  <mergeCells count="2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38" ht="14.45" customHeight="1"/>
    <row r="5" spans="1:38" ht="14.45" customHeight="1">
      <c r="A5" s="2" t="s">
        <v>44</v>
      </c>
      <c r="B5" s="62" t="s">
        <v>45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ht="14.45" customHeight="1">
      <c r="A6" s="50" t="s">
        <v>46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 t="s">
        <v>7</v>
      </c>
      <c r="Q6" s="50"/>
      <c r="R6" s="50"/>
      <c r="S6" s="50"/>
      <c r="T6" s="50"/>
      <c r="V6" s="50" t="s">
        <v>8</v>
      </c>
      <c r="W6" s="50"/>
      <c r="X6" s="50"/>
      <c r="Y6" s="50"/>
      <c r="Z6" s="50"/>
      <c r="AA6" s="50"/>
      <c r="AB6" s="50"/>
      <c r="AD6" s="50" t="s">
        <v>9</v>
      </c>
      <c r="AE6" s="50"/>
      <c r="AF6" s="50"/>
      <c r="AG6" s="50"/>
      <c r="AH6" s="50"/>
      <c r="AI6" s="50"/>
      <c r="AJ6" s="50"/>
      <c r="AK6" s="50"/>
      <c r="AL6" s="50"/>
    </row>
    <row r="7" spans="1:38" ht="14.4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61" t="s">
        <v>10</v>
      </c>
      <c r="W7" s="61"/>
      <c r="X7" s="61"/>
      <c r="Y7" s="4"/>
      <c r="Z7" s="61" t="s">
        <v>11</v>
      </c>
      <c r="AA7" s="61"/>
      <c r="AB7" s="61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>
      <c r="A8" s="50" t="s">
        <v>47</v>
      </c>
      <c r="B8" s="50"/>
      <c r="D8" s="3" t="s">
        <v>48</v>
      </c>
      <c r="F8" s="3" t="s">
        <v>49</v>
      </c>
      <c r="H8" s="3" t="s">
        <v>50</v>
      </c>
      <c r="J8" s="3" t="s">
        <v>51</v>
      </c>
      <c r="L8" s="3" t="s">
        <v>52</v>
      </c>
      <c r="N8" s="3" t="s">
        <v>24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>
      <c r="A4" s="62" t="s">
        <v>53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ht="14.45" customHeight="1">
      <c r="A5" s="62" t="s">
        <v>54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/>
    <row r="7" spans="1:13" ht="14.45" customHeight="1"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4.45" customHeight="1">
      <c r="A8" s="3" t="s">
        <v>55</v>
      </c>
      <c r="C8" s="5" t="s">
        <v>13</v>
      </c>
      <c r="D8" s="4"/>
      <c r="E8" s="5" t="s">
        <v>56</v>
      </c>
      <c r="F8" s="4"/>
      <c r="G8" s="5" t="s">
        <v>57</v>
      </c>
      <c r="H8" s="4"/>
      <c r="I8" s="5" t="s">
        <v>58</v>
      </c>
      <c r="J8" s="4"/>
      <c r="K8" s="5" t="s">
        <v>59</v>
      </c>
      <c r="L8" s="4"/>
      <c r="M8" s="5" t="s">
        <v>60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V16"/>
  <sheetViews>
    <sheetView rightToLeft="1" workbookViewId="0">
      <selection activeCell="L18" sqref="L18"/>
    </sheetView>
  </sheetViews>
  <sheetFormatPr defaultRowHeight="12.75"/>
  <cols>
    <col min="1" max="1" width="8.85546875" bestFit="1" customWidth="1"/>
    <col min="2" max="2" width="21.8554687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570312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22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22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22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22" ht="14.45" customHeight="1"/>
    <row r="5" spans="1:22" s="30" customFormat="1" ht="24.75" customHeight="1">
      <c r="A5" s="28" t="s">
        <v>73</v>
      </c>
      <c r="B5" s="49" t="s">
        <v>61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22" ht="32.25" customHeight="1">
      <c r="D6" s="3" t="s">
        <v>7</v>
      </c>
      <c r="F6" s="50" t="s">
        <v>8</v>
      </c>
      <c r="G6" s="50"/>
      <c r="H6" s="50"/>
      <c r="J6" s="74" t="s">
        <v>9</v>
      </c>
      <c r="K6" s="74"/>
      <c r="L6" s="74"/>
    </row>
    <row r="7" spans="1:22" ht="14.45" customHeight="1">
      <c r="D7" s="4"/>
      <c r="F7" s="4"/>
      <c r="G7" s="4"/>
      <c r="H7" s="4"/>
    </row>
    <row r="8" spans="1:22" ht="14.45" customHeight="1">
      <c r="A8" s="50" t="s">
        <v>62</v>
      </c>
      <c r="B8" s="50"/>
      <c r="D8" s="3" t="s">
        <v>63</v>
      </c>
      <c r="F8" s="3" t="s">
        <v>64</v>
      </c>
      <c r="H8" s="3" t="s">
        <v>65</v>
      </c>
      <c r="J8" s="3" t="s">
        <v>63</v>
      </c>
      <c r="L8" s="3" t="s">
        <v>18</v>
      </c>
    </row>
    <row r="9" spans="1:22" ht="21.75" customHeight="1">
      <c r="A9" s="75" t="s">
        <v>171</v>
      </c>
      <c r="B9" s="75"/>
      <c r="D9" s="7">
        <v>25000000000</v>
      </c>
      <c r="F9" s="7">
        <v>0</v>
      </c>
      <c r="H9" s="7">
        <v>25000000000</v>
      </c>
      <c r="J9" s="7">
        <v>0</v>
      </c>
      <c r="L9" s="22">
        <f>J9/$V$15</f>
        <v>0</v>
      </c>
    </row>
    <row r="10" spans="1:22" ht="21.75" customHeight="1">
      <c r="A10" s="72" t="s">
        <v>170</v>
      </c>
      <c r="B10" s="72"/>
      <c r="D10" s="9">
        <v>0</v>
      </c>
      <c r="F10" s="9">
        <v>26928767124</v>
      </c>
      <c r="H10" s="9">
        <v>25006500000</v>
      </c>
      <c r="J10" s="9">
        <v>1922267124</v>
      </c>
      <c r="L10" s="39">
        <f t="shared" ref="L10:L14" si="0">J10/$V$15</f>
        <v>8.8154871935050745E-4</v>
      </c>
    </row>
    <row r="11" spans="1:22" ht="21.75" customHeight="1">
      <c r="A11" s="72" t="s">
        <v>171</v>
      </c>
      <c r="B11" s="72"/>
      <c r="D11" s="9">
        <v>0</v>
      </c>
      <c r="F11" s="9">
        <v>300003000000</v>
      </c>
      <c r="H11" s="9">
        <v>300002825000</v>
      </c>
      <c r="J11" s="9">
        <v>175000</v>
      </c>
      <c r="L11" s="26">
        <f t="shared" si="0"/>
        <v>8.0254728367470533E-8</v>
      </c>
    </row>
    <row r="12" spans="1:22" ht="21.75" customHeight="1">
      <c r="A12" s="72" t="s">
        <v>170</v>
      </c>
      <c r="B12" s="72"/>
      <c r="D12" s="9">
        <v>0</v>
      </c>
      <c r="F12" s="9">
        <v>695002000000</v>
      </c>
      <c r="H12" s="9">
        <v>695001825000</v>
      </c>
      <c r="J12" s="9">
        <v>175000</v>
      </c>
      <c r="L12" s="26">
        <f t="shared" si="0"/>
        <v>8.0254728367470533E-8</v>
      </c>
    </row>
    <row r="13" spans="1:22" ht="21.75" customHeight="1">
      <c r="A13" s="72" t="s">
        <v>170</v>
      </c>
      <c r="B13" s="72"/>
      <c r="D13" s="9">
        <v>0</v>
      </c>
      <c r="F13" s="9">
        <v>190756590000</v>
      </c>
      <c r="H13" s="9">
        <v>190756415000</v>
      </c>
      <c r="J13" s="9">
        <v>175000</v>
      </c>
      <c r="L13" s="26">
        <f t="shared" si="0"/>
        <v>8.0254728367470533E-8</v>
      </c>
    </row>
    <row r="14" spans="1:22" ht="21.75" customHeight="1">
      <c r="A14" s="73" t="s">
        <v>172</v>
      </c>
      <c r="B14" s="73"/>
      <c r="D14" s="11">
        <v>0</v>
      </c>
      <c r="F14" s="11">
        <v>10000000</v>
      </c>
      <c r="H14" s="11">
        <v>0</v>
      </c>
      <c r="J14" s="11">
        <v>10000000</v>
      </c>
      <c r="L14" s="40">
        <f t="shared" si="0"/>
        <v>4.5859844781411737E-6</v>
      </c>
    </row>
    <row r="15" spans="1:22" ht="21.75" customHeight="1" thickBot="1">
      <c r="A15" s="66" t="s">
        <v>43</v>
      </c>
      <c r="B15" s="66"/>
      <c r="D15" s="13">
        <v>25000000000</v>
      </c>
      <c r="F15" s="13">
        <v>1212700357124</v>
      </c>
      <c r="H15" s="13">
        <v>1235767565000</v>
      </c>
      <c r="J15" s="13">
        <v>1932792124</v>
      </c>
      <c r="L15" s="41">
        <f>SUM(L9:L14)</f>
        <v>8.8637546801375103E-4</v>
      </c>
      <c r="V15" s="18">
        <v>2180556878826</v>
      </c>
    </row>
    <row r="16" spans="1:22" ht="13.5" thickTop="1"/>
  </sheetData>
  <mergeCells count="14">
    <mergeCell ref="A1:L1"/>
    <mergeCell ref="A2:L2"/>
    <mergeCell ref="A3:L3"/>
    <mergeCell ref="B5:L5"/>
    <mergeCell ref="F6:H6"/>
    <mergeCell ref="A13:B13"/>
    <mergeCell ref="A14:B14"/>
    <mergeCell ref="A15:B15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O11"/>
  <sheetViews>
    <sheetView rightToLeft="1" workbookViewId="0">
      <selection activeCell="F9" sqref="F9"/>
    </sheetView>
  </sheetViews>
  <sheetFormatPr defaultRowHeight="12.75"/>
  <cols>
    <col min="1" max="1" width="2.5703125" customWidth="1"/>
    <col min="2" max="2" width="5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42578125" hidden="1" customWidth="1"/>
  </cols>
  <sheetData>
    <row r="1" spans="1:15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5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</row>
    <row r="3" spans="1:15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5" ht="14.45" customHeight="1"/>
    <row r="5" spans="1:15" ht="29.1" customHeight="1">
      <c r="A5" s="29" t="s">
        <v>67</v>
      </c>
      <c r="B5" s="49" t="s">
        <v>68</v>
      </c>
      <c r="C5" s="49"/>
      <c r="D5" s="49"/>
      <c r="E5" s="49"/>
      <c r="F5" s="49"/>
      <c r="G5" s="49"/>
      <c r="H5" s="49"/>
      <c r="I5" s="49"/>
      <c r="J5" s="49"/>
    </row>
    <row r="6" spans="1:15" ht="14.45" customHeight="1"/>
    <row r="7" spans="1:15" ht="14.45" customHeight="1">
      <c r="A7" s="50" t="s">
        <v>69</v>
      </c>
      <c r="B7" s="50"/>
      <c r="D7" s="3" t="s">
        <v>70</v>
      </c>
      <c r="F7" s="3" t="s">
        <v>63</v>
      </c>
      <c r="H7" s="3" t="s">
        <v>71</v>
      </c>
      <c r="J7" s="3" t="s">
        <v>72</v>
      </c>
    </row>
    <row r="8" spans="1:15" ht="21.75" customHeight="1">
      <c r="A8" s="72" t="s">
        <v>74</v>
      </c>
      <c r="B8" s="72"/>
      <c r="D8" s="33" t="s">
        <v>169</v>
      </c>
      <c r="E8" s="19"/>
      <c r="F8" s="23">
        <f>'درآمد سرمایه گذاری در صندوق'!U14</f>
        <v>32681582387</v>
      </c>
      <c r="H8" s="26">
        <f>F8/$O$8</f>
        <v>0.9442719548222368</v>
      </c>
      <c r="I8" s="19"/>
      <c r="J8" s="26">
        <f>F8/$O$9</f>
        <v>1.4987722954787397E-2</v>
      </c>
      <c r="O8" s="18">
        <v>34610349508</v>
      </c>
    </row>
    <row r="9" spans="1:15" ht="21.75" customHeight="1">
      <c r="A9" s="72" t="s">
        <v>76</v>
      </c>
      <c r="B9" s="72"/>
      <c r="D9" s="33" t="s">
        <v>75</v>
      </c>
      <c r="E9" s="19"/>
      <c r="F9" s="23">
        <f>'درآمد سپرده بانکی'!H9</f>
        <v>1928767124</v>
      </c>
      <c r="H9" s="26">
        <f t="shared" ref="H9" si="0">F9/$O$8</f>
        <v>5.572804526444252E-2</v>
      </c>
      <c r="I9" s="19"/>
      <c r="J9" s="26">
        <f t="shared" ref="J9" si="1">F9/$O$9</f>
        <v>8.8452960926129918E-4</v>
      </c>
      <c r="O9" s="18">
        <v>2180556878826</v>
      </c>
    </row>
    <row r="10" spans="1:15" ht="21.75" customHeight="1" thickBot="1">
      <c r="A10" s="66" t="s">
        <v>43</v>
      </c>
      <c r="B10" s="66"/>
      <c r="D10" s="23"/>
      <c r="E10" s="19"/>
      <c r="F10" s="25">
        <f>SUM(F8:F9)</f>
        <v>34610349511</v>
      </c>
      <c r="H10" s="27">
        <f>SUM(H8:H9)</f>
        <v>1.0000000000866793</v>
      </c>
      <c r="I10" s="19"/>
      <c r="J10" s="27">
        <f>SUM(J8:J9)</f>
        <v>1.5872252564048697E-2</v>
      </c>
    </row>
    <row r="11" spans="1:15" ht="13.5" thickTop="1"/>
  </sheetData>
  <mergeCells count="8">
    <mergeCell ref="A10:B10"/>
    <mergeCell ref="A8:B8"/>
    <mergeCell ref="A9:B9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1.75" customHeight="1">
      <c r="A2" s="48" t="s">
        <v>66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4.45" customHeight="1"/>
    <row r="5" spans="1:22" ht="14.45" customHeight="1">
      <c r="A5" s="2" t="s">
        <v>78</v>
      </c>
      <c r="B5" s="62" t="s">
        <v>79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</row>
    <row r="6" spans="1:22" ht="14.45" customHeight="1">
      <c r="D6" s="50" t="s">
        <v>80</v>
      </c>
      <c r="E6" s="50"/>
      <c r="F6" s="50"/>
      <c r="G6" s="50"/>
      <c r="H6" s="50"/>
      <c r="I6" s="50"/>
      <c r="J6" s="50"/>
      <c r="K6" s="50"/>
      <c r="L6" s="50"/>
      <c r="N6" s="50" t="s">
        <v>81</v>
      </c>
      <c r="O6" s="50"/>
      <c r="P6" s="50"/>
      <c r="Q6" s="50"/>
      <c r="R6" s="50"/>
      <c r="S6" s="50"/>
      <c r="T6" s="50"/>
      <c r="U6" s="50"/>
      <c r="V6" s="50"/>
    </row>
    <row r="7" spans="1:22" ht="14.45" customHeight="1">
      <c r="D7" s="4"/>
      <c r="E7" s="4"/>
      <c r="F7" s="4"/>
      <c r="G7" s="4"/>
      <c r="H7" s="4"/>
      <c r="I7" s="4"/>
      <c r="J7" s="61" t="s">
        <v>43</v>
      </c>
      <c r="K7" s="61"/>
      <c r="L7" s="61"/>
      <c r="N7" s="4"/>
      <c r="O7" s="4"/>
      <c r="P7" s="4"/>
      <c r="Q7" s="4"/>
      <c r="R7" s="4"/>
      <c r="S7" s="4"/>
      <c r="T7" s="61" t="s">
        <v>43</v>
      </c>
      <c r="U7" s="61"/>
      <c r="V7" s="61"/>
    </row>
    <row r="8" spans="1:22" ht="14.45" customHeight="1">
      <c r="A8" s="50" t="s">
        <v>82</v>
      </c>
      <c r="B8" s="50"/>
      <c r="D8" s="3" t="s">
        <v>83</v>
      </c>
      <c r="F8" s="3" t="s">
        <v>84</v>
      </c>
      <c r="H8" s="3" t="s">
        <v>85</v>
      </c>
      <c r="J8" s="5" t="s">
        <v>63</v>
      </c>
      <c r="K8" s="4"/>
      <c r="L8" s="5" t="s">
        <v>71</v>
      </c>
      <c r="N8" s="3" t="s">
        <v>83</v>
      </c>
      <c r="P8" s="3" t="s">
        <v>84</v>
      </c>
      <c r="R8" s="3" t="s">
        <v>85</v>
      </c>
      <c r="T8" s="5" t="s">
        <v>63</v>
      </c>
      <c r="U8" s="4"/>
      <c r="V8" s="5" t="s">
        <v>71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hedayati</dc:creator>
  <dc:description/>
  <cp:lastModifiedBy>newclient</cp:lastModifiedBy>
  <cp:lastPrinted>2026-07-27T14:03:40Z</cp:lastPrinted>
  <dcterms:created xsi:type="dcterms:W3CDTF">2026-07-27T12:56:40Z</dcterms:created>
  <dcterms:modified xsi:type="dcterms:W3CDTF">2026-07-27T14:09:48Z</dcterms:modified>
</cp:coreProperties>
</file>