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بازارگردانی\صورت وضعیت پرتفو\1405\شهریور\"/>
    </mc:Choice>
  </mc:AlternateContent>
  <xr:revisionPtr revIDLastSave="0" documentId="13_ncr:1_{AEAD8069-214E-4759-BA85-71469D9DB671}" xr6:coauthVersionLast="47" xr6:coauthVersionMax="47" xr10:uidLastSave="{00000000-0000-0000-0000-000000000000}"/>
  <bookViews>
    <workbookView xWindow="-120" yWindow="-120" windowWidth="29040" windowHeight="15720" tabRatio="916" xr2:uid="{00000000-000D-0000-FFFF-FFFF00000000}"/>
  </bookViews>
  <sheets>
    <sheet name="صورت وضعیت" sheetId="1" r:id="rId1"/>
    <sheet name="واحدهای صندوق" sheetId="4" r:id="rId2"/>
    <sheet name="سپرده" sheetId="7" r:id="rId3"/>
    <sheet name="درآمد" sheetId="8" r:id="rId4"/>
    <sheet name="درآمد سرمایه گذاری در صندوق" sheetId="10" r:id="rId5"/>
    <sheet name="درآمد سپرده بانکی" sheetId="13" r:id="rId6"/>
    <sheet name="سود سپرده بانکی" sheetId="18" r:id="rId7"/>
    <sheet name="درآمد ناشی از فروش" sheetId="19" r:id="rId8"/>
    <sheet name="درآمد ناشی از تغییر قیمت اوراق" sheetId="21" r:id="rId9"/>
  </sheets>
  <definedNames>
    <definedName name="_xlnm.Print_Area" localSheetId="3">درآمد!$A$1:$K$10</definedName>
    <definedName name="_xlnm.Print_Area" localSheetId="5">'درآمد سپرده بانکی'!$A$1:$K$13</definedName>
    <definedName name="_xlnm.Print_Area" localSheetId="4">'درآمد سرمایه گذاری در صندوق'!$A$1:$X$18</definedName>
    <definedName name="_xlnm.Print_Area" localSheetId="8">'درآمد ناشی از تغییر قیمت اوراق'!$A$1:$S$12</definedName>
    <definedName name="_xlnm.Print_Area" localSheetId="7">'درآمد ناشی از فروش'!$A$1:$S$16</definedName>
    <definedName name="_xlnm.Print_Area" localSheetId="2">سپرده!$A$1:$M$16</definedName>
    <definedName name="_xlnm.Print_Area" localSheetId="6">'سود سپرده بانکی'!$A$1:$N$13</definedName>
    <definedName name="_xlnm.Print_Area" localSheetId="0">'صورت وضعیت'!$A$1:$E$16</definedName>
    <definedName name="_xlnm.Print_Area" localSheetId="1">'واحدهای صندوق'!$A$1:$AB$18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8" l="1"/>
  <c r="F8" i="8"/>
  <c r="J13" i="13"/>
  <c r="F13" i="13"/>
  <c r="W18" i="10"/>
  <c r="W10" i="10"/>
  <c r="W11" i="10"/>
  <c r="W12" i="10"/>
  <c r="W13" i="10"/>
  <c r="W14" i="10"/>
  <c r="W15" i="10"/>
  <c r="W16" i="10"/>
  <c r="W17" i="10"/>
  <c r="W9" i="10"/>
  <c r="L18" i="10"/>
  <c r="L10" i="10"/>
  <c r="L11" i="10"/>
  <c r="L12" i="10"/>
  <c r="L13" i="10"/>
  <c r="L14" i="10"/>
  <c r="L15" i="10"/>
  <c r="L16" i="10"/>
  <c r="L17" i="10"/>
  <c r="L9" i="10"/>
  <c r="J9" i="8"/>
  <c r="J10" i="8" s="1"/>
  <c r="J8" i="8"/>
  <c r="H9" i="8"/>
  <c r="H10" i="8" s="1"/>
  <c r="H8" i="8"/>
  <c r="F10" i="8"/>
  <c r="L16" i="7"/>
  <c r="L10" i="7"/>
  <c r="L11" i="7"/>
  <c r="L12" i="7"/>
  <c r="L13" i="7"/>
  <c r="L14" i="7"/>
  <c r="L15" i="7"/>
  <c r="L9" i="7"/>
  <c r="Y18" i="4"/>
  <c r="AA11" i="4"/>
  <c r="AA12" i="4"/>
  <c r="AA13" i="4"/>
  <c r="AA14" i="4"/>
  <c r="AA15" i="4"/>
  <c r="AA16" i="4"/>
  <c r="AA17" i="4"/>
  <c r="AA10" i="4"/>
  <c r="AA18" i="4" s="1"/>
  <c r="C5" i="1"/>
</calcChain>
</file>

<file path=xl/sharedStrings.xml><?xml version="1.0" encoding="utf-8"?>
<sst xmlns="http://schemas.openxmlformats.org/spreadsheetml/2006/main" count="206" uniqueCount="87">
  <si>
    <t>صندوق اختصاصی بازارگردانی کشتزار گندم</t>
  </si>
  <si>
    <t>صورت وضعیت پرتفوی</t>
  </si>
  <si>
    <t>برای ماه منتهی به 1405/06/31</t>
  </si>
  <si>
    <t>1405/05/31</t>
  </si>
  <si>
    <t>تغییرات طی دوره</t>
  </si>
  <si>
    <t>1405/06/31</t>
  </si>
  <si>
    <t>تعداد</t>
  </si>
  <si>
    <t>بهای تمام شده</t>
  </si>
  <si>
    <t>خالص ارزش فروش</t>
  </si>
  <si>
    <t>مبلغ فروش</t>
  </si>
  <si>
    <t>درصد به کل دارایی ها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</si>
  <si>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</si>
  <si>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</si>
  <si>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</si>
  <si>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</si>
  <si>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</si>
  <si>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</si>
  <si>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تداوم اطمینان تمدن-ثابت</t>
  </si>
  <si>
    <t>صندوق س ثمرگندم-ثابت</t>
  </si>
  <si>
    <t>صندوق س. لبخند فارابی-د</t>
  </si>
  <si>
    <t>صندوق س.پایا ثروت پویا-د</t>
  </si>
  <si>
    <t>صندوق س.جوانه کوچک گندم-سهام</t>
  </si>
  <si>
    <t>صندوق س. بخشی صنایع گندم1-ب</t>
  </si>
  <si>
    <t>صندوق س سپر سرمایه بیدار- ثابت</t>
  </si>
  <si>
    <t>صندوق س. با درآمد ثابت کیان</t>
  </si>
  <si>
    <t>صندوق ارمغان فیروزه آسیا-ثابت</t>
  </si>
  <si>
    <t>جمع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</si>
  <si>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</si>
  <si>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</si>
  <si>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</si>
  <si>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</si>
  <si>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</si>
  <si>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قائم مقام فراهانی</t>
  </si>
  <si>
    <t>سپرده کوتاه مدت بانک خاورمیانه مهستان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</si>
  <si>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</si>
  <si>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</si>
  <si>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</si>
  <si>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</si>
  <si>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</si>
  <si>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</si>
  <si>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</si>
  <si>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واحدهای صندوق های سرمایه گذاری</t>
  </si>
  <si>
    <t>2-2</t>
  </si>
  <si>
    <t>درآمد حاصل از سرمایه گذاری در سپرده بانکی و گواهی سپرده</t>
  </si>
  <si>
    <t>طی ماه</t>
  </si>
  <si>
    <t>از ابتدای سال مالی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</si>
  <si>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</si>
  <si>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</si>
  <si>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</si>
  <si>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</si>
  <si>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</si>
  <si>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</si>
  <si>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</si>
  <si>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</si>
  <si>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</si>
  <si>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</si>
  <si>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</si>
  <si>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</si>
  <si>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</si>
  <si>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</si>
  <si>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</si>
  <si>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</si>
  <si>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</si>
  <si>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</si>
  <si>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</si>
  <si>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</si>
  <si>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گزارش صورت وضعیت پرتفوی ماهانه</t>
  </si>
  <si>
    <t xml:space="preserve">         کشتزار گندم</t>
  </si>
  <si>
    <t>صندوق سرمایه‌گذاری اختصاصی بازارگردانی کشتزار گندم</t>
  </si>
  <si>
    <t xml:space="preserve"> مدیر صندوق</t>
  </si>
  <si>
    <t xml:space="preserve">      نماینده</t>
  </si>
  <si>
    <t>امضا</t>
  </si>
  <si>
    <t>شرکت سبدگردان گندم</t>
  </si>
  <si>
    <t xml:space="preserve">ساناز صمدی ارضین </t>
  </si>
  <si>
    <t>برای دوره یک ماهه منتهی به 31 شهریور  ماه 1405</t>
  </si>
  <si>
    <t>1405/06/01</t>
  </si>
  <si>
    <t>طی شهریور  ماه 1405</t>
  </si>
  <si>
    <t>از ابتدای سال مالی تا پایان شهریور ماه سال 1405</t>
  </si>
  <si>
    <t>سپرده کوتاه مدت بانک گردشگری</t>
  </si>
  <si>
    <t xml:space="preserve">سپرده کوتاه مدت بانک خاورمیانه </t>
  </si>
  <si>
    <t xml:space="preserve">حساب جاری بانک گردشگری </t>
  </si>
  <si>
    <t>سپرده کوتاه مدت بانک تجارت</t>
  </si>
  <si>
    <t xml:space="preserve">سپرده کوتاه مدت بانک گردشگری </t>
  </si>
  <si>
    <t>-</t>
  </si>
  <si>
    <t>-1-1</t>
  </si>
  <si>
    <t>2-1-</t>
  </si>
  <si>
    <t>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</si>
</sst>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>
    <font>
      <sz val="10"/>
      <color rgb="FF000000"/>
      <name val="Arial"/>
      <charset val="1"/>
    </font>
    <font>
      <sz val="10"/>
      <color rgb="FF000000"/>
      <name val="Arial"/>
      <charset val="1"/>
    </font>
    <font>
      <sz val="18"/>
      <name val="Nian"/>
    </font>
    <font>
      <b/>
      <sz val="36"/>
      <name val="B Nazanin"/>
      <charset val="178"/>
    </font>
    <font>
      <sz val="28"/>
      <name val="Nian"/>
    </font>
    <font>
      <sz val="10"/>
      <name val="Arial"/>
      <family val="2"/>
    </font>
    <font>
      <b/>
      <sz val="72"/>
      <name val="Mj_Samra"/>
      <charset val="178"/>
    </font>
    <font>
      <b/>
      <sz val="24"/>
      <name val="Mj_Samra"/>
      <charset val="178"/>
    </font>
    <font>
      <b/>
      <sz val="24"/>
      <name val="Arial"/>
      <family val="2"/>
    </font>
    <font>
      <b/>
      <sz val="15"/>
      <name val="B Nazanin"/>
      <charset val="178"/>
    </font>
    <font>
      <b/>
      <sz val="24"/>
      <name val="B Nazanin"/>
      <charset val="178"/>
    </font>
    <font>
      <sz val="24"/>
      <name val="Arial"/>
      <family val="2"/>
    </font>
    <font>
      <b/>
      <sz val="14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indent="5"/>
    </xf>
    <xf numFmtId="0" fontId="8" fillId="0" borderId="0" xfId="0" applyFont="1" applyAlignment="1">
      <alignment horizontal="right" vertical="center" indent="5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right" vertical="top"/>
    </xf>
    <xf numFmtId="3" fontId="14" fillId="0" borderId="0" xfId="0" applyNumberFormat="1" applyFont="1" applyAlignment="1">
      <alignment horizontal="center" vertical="top"/>
    </xf>
    <xf numFmtId="0" fontId="14" fillId="0" borderId="4" xfId="0" applyFont="1" applyBorder="1" applyAlignment="1">
      <alignment horizontal="right" vertical="top"/>
    </xf>
    <xf numFmtId="3" fontId="14" fillId="0" borderId="4" xfId="0" applyNumberFormat="1" applyFont="1" applyBorder="1" applyAlignment="1">
      <alignment horizontal="center" vertical="top"/>
    </xf>
    <xf numFmtId="0" fontId="13" fillId="0" borderId="5" xfId="0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top"/>
    </xf>
    <xf numFmtId="0" fontId="1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top"/>
    </xf>
    <xf numFmtId="3" fontId="14" fillId="0" borderId="0" xfId="0" applyNumberFormat="1" applyFont="1" applyAlignment="1">
      <alignment horizontal="center" vertical="center"/>
    </xf>
    <xf numFmtId="0" fontId="14" fillId="0" borderId="4" xfId="0" applyFont="1" applyBorder="1" applyAlignment="1">
      <alignment horizontal="right" vertical="top"/>
    </xf>
    <xf numFmtId="3" fontId="14" fillId="0" borderId="4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9" fontId="14" fillId="0" borderId="0" xfId="1" applyFont="1" applyAlignment="1">
      <alignment horizontal="center" vertical="center"/>
    </xf>
    <xf numFmtId="9" fontId="14" fillId="0" borderId="5" xfId="1" applyFont="1" applyBorder="1" applyAlignment="1">
      <alignment horizontal="center" vertical="center"/>
    </xf>
    <xf numFmtId="3" fontId="5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right" vertical="center"/>
    </xf>
    <xf numFmtId="10" fontId="14" fillId="0" borderId="2" xfId="1" applyNumberFormat="1" applyFont="1" applyBorder="1" applyAlignment="1">
      <alignment horizontal="center" vertical="top"/>
    </xf>
    <xf numFmtId="10" fontId="14" fillId="0" borderId="0" xfId="1" applyNumberFormat="1" applyFont="1" applyBorder="1" applyAlignment="1">
      <alignment horizontal="center" vertical="top"/>
    </xf>
    <xf numFmtId="10" fontId="14" fillId="0" borderId="5" xfId="1" applyNumberFormat="1" applyFont="1" applyBorder="1" applyAlignment="1">
      <alignment horizontal="center" vertical="top"/>
    </xf>
    <xf numFmtId="9" fontId="14" fillId="0" borderId="2" xfId="1" applyFont="1" applyBorder="1" applyAlignment="1">
      <alignment horizontal="center" vertical="center"/>
    </xf>
    <xf numFmtId="164" fontId="14" fillId="0" borderId="5" xfId="1" applyNumberFormat="1" applyFont="1" applyBorder="1" applyAlignment="1">
      <alignment horizontal="center" vertical="center"/>
    </xf>
    <xf numFmtId="38" fontId="14" fillId="0" borderId="2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14" fillId="0" borderId="2" xfId="0" applyNumberFormat="1" applyFont="1" applyBorder="1" applyAlignment="1">
      <alignment horizontal="center" vertical="center"/>
    </xf>
    <xf numFmtId="38" fontId="14" fillId="0" borderId="0" xfId="0" applyNumberFormat="1" applyFont="1" applyAlignment="1">
      <alignment horizontal="center" vertical="center"/>
    </xf>
    <xf numFmtId="38" fontId="14" fillId="0" borderId="0" xfId="0" applyNumberFormat="1" applyFont="1" applyAlignment="1">
      <alignment horizontal="center" vertical="center"/>
    </xf>
    <xf numFmtId="38" fontId="14" fillId="0" borderId="4" xfId="0" applyNumberFormat="1" applyFont="1" applyBorder="1" applyAlignment="1">
      <alignment horizontal="center" vertical="center"/>
    </xf>
    <xf numFmtId="38" fontId="14" fillId="0" borderId="4" xfId="0" applyNumberFormat="1" applyFont="1" applyBorder="1" applyAlignment="1">
      <alignment horizontal="center" vertical="center"/>
    </xf>
    <xf numFmtId="38" fontId="14" fillId="0" borderId="5" xfId="0" applyNumberFormat="1" applyFont="1" applyBorder="1" applyAlignment="1">
      <alignment horizontal="center" vertical="center"/>
    </xf>
    <xf numFmtId="38" fontId="14" fillId="0" borderId="5" xfId="0" applyNumberFormat="1" applyFont="1" applyBorder="1" applyAlignment="1">
      <alignment horizontal="center" vertical="center"/>
    </xf>
    <xf numFmtId="38" fontId="14" fillId="0" borderId="2" xfId="0" applyNumberFormat="1" applyFont="1" applyBorder="1" applyAlignment="1">
      <alignment horizontal="center" vertical="top"/>
    </xf>
    <xf numFmtId="38" fontId="5" fillId="0" borderId="0" xfId="0" applyNumberFormat="1" applyFont="1" applyAlignment="1">
      <alignment horizontal="center"/>
    </xf>
    <xf numFmtId="38" fontId="14" fillId="0" borderId="2" xfId="0" applyNumberFormat="1" applyFont="1" applyBorder="1" applyAlignment="1">
      <alignment horizontal="center" vertical="top"/>
    </xf>
    <xf numFmtId="38" fontId="14" fillId="0" borderId="0" xfId="0" applyNumberFormat="1" applyFont="1" applyAlignment="1">
      <alignment horizontal="center" vertical="top"/>
    </xf>
    <xf numFmtId="38" fontId="14" fillId="0" borderId="0" xfId="0" applyNumberFormat="1" applyFont="1" applyAlignment="1">
      <alignment horizontal="center" vertical="top"/>
    </xf>
    <xf numFmtId="38" fontId="14" fillId="0" borderId="4" xfId="0" applyNumberFormat="1" applyFont="1" applyBorder="1" applyAlignment="1">
      <alignment horizontal="center" vertical="top"/>
    </xf>
    <xf numFmtId="38" fontId="14" fillId="0" borderId="4" xfId="0" applyNumberFormat="1" applyFont="1" applyBorder="1" applyAlignment="1">
      <alignment horizontal="center" vertical="top"/>
    </xf>
    <xf numFmtId="38" fontId="14" fillId="0" borderId="5" xfId="0" applyNumberFormat="1" applyFont="1" applyBorder="1" applyAlignment="1">
      <alignment horizontal="center" vertical="top"/>
    </xf>
    <xf numFmtId="38" fontId="14" fillId="0" borderId="5" xfId="0" applyNumberFormat="1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838201</xdr:colOff>
      <xdr:row>0</xdr:row>
      <xdr:rowOff>1857376</xdr:rowOff>
    </xdr:from>
    <xdr:ext cx="2902526" cy="2547019"/>
    <xdr:pic>
      <xdr:nvPicPr>
        <xdr:cNvPr id="6" name="Picture 5">
          <a:extLst>
            <a:ext uri="{FF2B5EF4-FFF2-40B4-BE49-F238E27FC236}">
              <a16:creationId xmlns:a16="http://schemas.microsoft.com/office/drawing/2014/main" id="{70E00062-DA6D-4745-B1EB-971726AB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7511682" y="1857376"/>
          <a:ext cx="2902526" cy="2547019"/>
        </a:xfrm>
        <a:prstGeom prst="rect">
          <a:avLst/>
        </a:prstGeom>
      </xdr:spPr>
    </xdr:pic>
    <xdr:clientData/>
  </xdr:oneCellAnchor>
  <xdr:oneCellAnchor>
    <xdr:from>
      <xdr:col>0</xdr:col>
      <xdr:colOff>663948</xdr:colOff>
      <xdr:row>0</xdr:row>
      <xdr:rowOff>1101369</xdr:rowOff>
    </xdr:from>
    <xdr:ext cx="3143250" cy="3013363"/>
    <xdr:pic>
      <xdr:nvPicPr>
        <xdr:cNvPr id="7" name="Picture 6">
          <a:extLst>
            <a:ext uri="{FF2B5EF4-FFF2-40B4-BE49-F238E27FC236}">
              <a16:creationId xmlns:a16="http://schemas.microsoft.com/office/drawing/2014/main" id="{1AA7BB95-0A60-46B4-9162-76979ED6B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4170743" y="1101369"/>
          <a:ext cx="3143250" cy="30133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rightToLeft="1" tabSelected="1" view="pageBreakPreview" zoomScale="51" zoomScaleNormal="50" zoomScaleSheetLayoutView="51" workbookViewId="0">
      <selection activeCell="I13" sqref="I13"/>
    </sheetView>
  </sheetViews>
  <sheetFormatPr defaultRowHeight="12.75"/>
  <cols>
    <col min="1" max="1" width="40.42578125" style="8" bestFit="1" customWidth="1"/>
    <col min="2" max="2" width="8.140625" style="8" customWidth="1"/>
    <col min="3" max="3" width="45.42578125" style="8" customWidth="1"/>
    <col min="4" max="4" width="5.28515625" style="8" customWidth="1"/>
    <col min="5" max="5" width="76.5703125" style="8" customWidth="1"/>
    <col min="6" max="10" width="9.140625" style="8"/>
    <col min="11" max="21" width="24.85546875" style="8" customWidth="1"/>
    <col min="22" max="16384" width="9.140625" style="8"/>
  </cols>
  <sheetData>
    <row r="1" spans="1:17" ht="120.75" customHeight="1">
      <c r="A1" s="6" t="s">
        <v>66</v>
      </c>
      <c r="B1" s="6"/>
      <c r="C1" s="6"/>
      <c r="D1" s="6"/>
      <c r="E1" s="6"/>
      <c r="F1" s="7"/>
      <c r="G1" s="7"/>
      <c r="H1" s="7"/>
      <c r="I1" s="7"/>
    </row>
    <row r="2" spans="1:17" ht="45" customHeight="1">
      <c r="B2" s="9" t="s">
        <v>67</v>
      </c>
      <c r="C2" s="9"/>
      <c r="D2" s="9"/>
      <c r="E2" s="9"/>
      <c r="K2" s="2" t="s">
        <v>68</v>
      </c>
      <c r="L2" s="2"/>
      <c r="M2" s="2"/>
      <c r="N2" s="2"/>
      <c r="O2" s="2"/>
      <c r="P2" s="2"/>
      <c r="Q2" s="2"/>
    </row>
    <row r="3" spans="1:17" ht="105" customHeight="1">
      <c r="B3" s="9"/>
      <c r="C3" s="9"/>
      <c r="D3" s="9"/>
      <c r="E3" s="9"/>
      <c r="K3" s="2" t="s">
        <v>74</v>
      </c>
      <c r="L3" s="2"/>
      <c r="M3" s="2"/>
      <c r="N3" s="2"/>
      <c r="O3" s="2"/>
      <c r="P3" s="2"/>
      <c r="Q3" s="2"/>
    </row>
    <row r="4" spans="1:17" ht="27" customHeight="1">
      <c r="B4" s="10"/>
      <c r="C4" s="10"/>
      <c r="D4" s="10"/>
      <c r="E4" s="10"/>
      <c r="K4" s="1"/>
      <c r="L4" s="1"/>
      <c r="M4" s="1"/>
      <c r="N4" s="1"/>
      <c r="O4" s="1"/>
      <c r="P4" s="1"/>
      <c r="Q4" s="1"/>
    </row>
    <row r="5" spans="1:17" ht="63.75" customHeight="1">
      <c r="C5" s="11" t="str">
        <f>K2</f>
        <v>صندوق سرمایه‌گذاری اختصاصی بازارگردانی کشتزار گندم</v>
      </c>
      <c r="D5" s="12"/>
      <c r="E5" s="12"/>
      <c r="K5" s="2" t="s">
        <v>75</v>
      </c>
      <c r="L5" s="2"/>
      <c r="M5" s="2"/>
      <c r="N5" s="2" t="s">
        <v>5</v>
      </c>
      <c r="O5" s="2"/>
      <c r="P5" s="2"/>
      <c r="Q5" s="2"/>
    </row>
    <row r="6" spans="1:17" ht="29.1" customHeight="1">
      <c r="A6" s="13"/>
      <c r="B6" s="13"/>
      <c r="C6" s="13"/>
      <c r="D6" s="13"/>
      <c r="E6" s="13"/>
      <c r="K6" s="2" t="s">
        <v>76</v>
      </c>
      <c r="L6" s="2"/>
      <c r="M6" s="2"/>
      <c r="N6" s="3" t="s">
        <v>77</v>
      </c>
      <c r="O6" s="4"/>
      <c r="P6" s="4"/>
      <c r="Q6" s="5"/>
    </row>
    <row r="7" spans="1:17" ht="29.1" customHeight="1">
      <c r="A7" s="14"/>
      <c r="B7" s="14"/>
      <c r="C7" s="14"/>
      <c r="D7" s="14"/>
      <c r="E7" s="14"/>
    </row>
    <row r="8" spans="1:17" ht="29.1" customHeight="1">
      <c r="A8" s="14"/>
      <c r="B8" s="14"/>
      <c r="C8" s="14"/>
      <c r="D8" s="14"/>
      <c r="E8" s="14"/>
    </row>
    <row r="9" spans="1:17" ht="80.25" customHeight="1">
      <c r="A9" s="6" t="s">
        <v>1</v>
      </c>
      <c r="B9" s="6"/>
      <c r="C9" s="6"/>
      <c r="D9" s="6"/>
      <c r="E9" s="6"/>
    </row>
    <row r="10" spans="1:17" ht="80.25" customHeight="1">
      <c r="A10" s="6" t="s">
        <v>2</v>
      </c>
      <c r="B10" s="6"/>
      <c r="C10" s="6"/>
      <c r="D10" s="6"/>
      <c r="E10" s="6"/>
    </row>
    <row r="11" spans="1:17" ht="31.5" customHeight="1"/>
    <row r="12" spans="1:17" ht="31.5" customHeight="1"/>
    <row r="13" spans="1:17" ht="113.25" customHeight="1">
      <c r="A13" s="15" t="s">
        <v>69</v>
      </c>
      <c r="B13" s="16"/>
      <c r="C13" s="15" t="s">
        <v>70</v>
      </c>
      <c r="D13" s="16"/>
      <c r="E13" s="16" t="s">
        <v>71</v>
      </c>
    </row>
    <row r="14" spans="1:17" ht="123.6" customHeight="1">
      <c r="A14" s="16" t="s">
        <v>72</v>
      </c>
      <c r="B14" s="17"/>
      <c r="C14" s="16" t="s">
        <v>73</v>
      </c>
      <c r="D14" s="18"/>
      <c r="E14" s="17"/>
    </row>
    <row r="15" spans="1:17" ht="45" customHeight="1"/>
    <row r="16" spans="1:17" ht="105" customHeight="1"/>
    <row r="17" s="8" customFormat="1" ht="63.75" customHeight="1"/>
    <row r="18" s="8" customFormat="1" ht="29.1" customHeight="1"/>
  </sheetData>
  <mergeCells count="12">
    <mergeCell ref="A1:E1"/>
    <mergeCell ref="B2:E3"/>
    <mergeCell ref="A6:E6"/>
    <mergeCell ref="K6:M6"/>
    <mergeCell ref="N6:Q6"/>
    <mergeCell ref="A9:E9"/>
    <mergeCell ref="A10:E10"/>
    <mergeCell ref="K2:Q2"/>
    <mergeCell ref="K3:Q3"/>
    <mergeCell ref="C5:E5"/>
    <mergeCell ref="K5:M5"/>
    <mergeCell ref="N5:Q5"/>
  </mergeCells>
  <printOptions horizontalCentered="1" verticalCentered="1"/>
  <pageMargins left="0" right="0" top="0" bottom="0" header="0" footer="0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3"/>
  <sheetViews>
    <sheetView rightToLeft="1" workbookViewId="0">
      <selection activeCell="D9" sqref="D9:Y18"/>
    </sheetView>
  </sheetViews>
  <sheetFormatPr defaultRowHeight="12.75"/>
  <cols>
    <col min="1" max="1" width="6.140625" style="8" bestFit="1" customWidth="1"/>
    <col min="2" max="2" width="21.7109375" style="8" customWidth="1"/>
    <col min="3" max="3" width="1.28515625" style="8" customWidth="1"/>
    <col min="4" max="4" width="2.5703125" style="8" customWidth="1"/>
    <col min="5" max="5" width="10.42578125" style="8" customWidth="1"/>
    <col min="6" max="6" width="1.28515625" style="8" customWidth="1"/>
    <col min="7" max="7" width="18.28515625" style="8" bestFit="1" customWidth="1"/>
    <col min="8" max="8" width="1.28515625" style="8" customWidth="1"/>
    <col min="9" max="9" width="18.5703125" style="8" bestFit="1" customWidth="1"/>
    <col min="10" max="10" width="1.28515625" style="8" customWidth="1"/>
    <col min="11" max="11" width="14.42578125" style="8" bestFit="1" customWidth="1"/>
    <col min="12" max="12" width="1.28515625" style="8" customWidth="1"/>
    <col min="13" max="13" width="20.7109375" style="8" bestFit="1" customWidth="1"/>
    <col min="14" max="14" width="1.28515625" style="8" customWidth="1"/>
    <col min="15" max="15" width="15.140625" style="8" bestFit="1" customWidth="1"/>
    <col min="16" max="16" width="1.28515625" style="8" customWidth="1"/>
    <col min="17" max="17" width="20.28515625" style="8" bestFit="1" customWidth="1"/>
    <col min="18" max="18" width="1.28515625" style="8" customWidth="1"/>
    <col min="19" max="19" width="12.85546875" style="8" bestFit="1" customWidth="1"/>
    <col min="20" max="20" width="1.28515625" style="8" customWidth="1"/>
    <col min="21" max="21" width="22.42578125" style="8" bestFit="1" customWidth="1"/>
    <col min="22" max="22" width="1.28515625" style="8" customWidth="1"/>
    <col min="23" max="23" width="18.5703125" style="8" bestFit="1" customWidth="1"/>
    <col min="24" max="24" width="1.28515625" style="8" customWidth="1"/>
    <col min="25" max="25" width="18.5703125" style="8" bestFit="1" customWidth="1"/>
    <col min="26" max="26" width="1.28515625" style="8" customWidth="1"/>
    <col min="27" max="27" width="18.28515625" style="8" bestFit="1" customWidth="1"/>
    <col min="28" max="28" width="0.28515625" style="8" customWidth="1"/>
    <col min="29" max="16384" width="9.140625" style="8"/>
  </cols>
  <sheetData>
    <row r="1" spans="1:27" ht="29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21.7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1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ht="14.45" customHeight="1"/>
    <row r="5" spans="1:27" ht="14.45" customHeight="1">
      <c r="A5" s="53" t="s">
        <v>84</v>
      </c>
      <c r="B5" s="19" t="s">
        <v>11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4.45" customHeight="1">
      <c r="E6" s="20" t="s">
        <v>3</v>
      </c>
      <c r="F6" s="20"/>
      <c r="G6" s="20"/>
      <c r="H6" s="20"/>
      <c r="I6" s="20"/>
      <c r="K6" s="20" t="s">
        <v>4</v>
      </c>
      <c r="L6" s="20"/>
      <c r="M6" s="20"/>
      <c r="N6" s="20"/>
      <c r="O6" s="20"/>
      <c r="P6" s="20"/>
      <c r="Q6" s="20"/>
      <c r="S6" s="20" t="s">
        <v>5</v>
      </c>
      <c r="T6" s="20"/>
      <c r="U6" s="20"/>
      <c r="V6" s="20"/>
      <c r="W6" s="20"/>
      <c r="X6" s="20"/>
      <c r="Y6" s="20"/>
      <c r="Z6" s="20"/>
      <c r="AA6" s="20"/>
    </row>
    <row r="7" spans="1:27" ht="14.45" customHeight="1">
      <c r="E7" s="22"/>
      <c r="F7" s="22"/>
      <c r="G7" s="22"/>
      <c r="H7" s="22"/>
      <c r="I7" s="22"/>
      <c r="K7" s="45" t="s">
        <v>12</v>
      </c>
      <c r="L7" s="45"/>
      <c r="M7" s="45"/>
      <c r="N7" s="22"/>
      <c r="O7" s="45" t="s">
        <v>13</v>
      </c>
      <c r="P7" s="45"/>
      <c r="Q7" s="45"/>
      <c r="S7" s="22"/>
      <c r="T7" s="22"/>
      <c r="U7" s="22"/>
      <c r="V7" s="22"/>
      <c r="W7" s="22"/>
      <c r="X7" s="22"/>
      <c r="Y7" s="22"/>
      <c r="Z7" s="22"/>
      <c r="AA7" s="22"/>
    </row>
    <row r="8" spans="1:27" ht="14.45" customHeight="1">
      <c r="A8" s="20" t="s">
        <v>14</v>
      </c>
      <c r="B8" s="20"/>
      <c r="D8" s="20" t="s">
        <v>15</v>
      </c>
      <c r="E8" s="20"/>
      <c r="G8" s="46" t="s">
        <v>7</v>
      </c>
      <c r="I8" s="46" t="s">
        <v>8</v>
      </c>
      <c r="K8" s="47" t="s">
        <v>6</v>
      </c>
      <c r="L8" s="22"/>
      <c r="M8" s="47" t="s">
        <v>7</v>
      </c>
      <c r="O8" s="47" t="s">
        <v>6</v>
      </c>
      <c r="P8" s="22"/>
      <c r="Q8" s="47" t="s">
        <v>9</v>
      </c>
      <c r="S8" s="46" t="s">
        <v>6</v>
      </c>
      <c r="U8" s="46" t="s">
        <v>16</v>
      </c>
      <c r="W8" s="46" t="s">
        <v>7</v>
      </c>
      <c r="Y8" s="46" t="s">
        <v>8</v>
      </c>
      <c r="AA8" s="46" t="s">
        <v>10</v>
      </c>
    </row>
    <row r="9" spans="1:27" ht="21.75" customHeight="1">
      <c r="A9" s="34" t="s">
        <v>17</v>
      </c>
      <c r="B9" s="34"/>
      <c r="D9" s="59">
        <v>16700000</v>
      </c>
      <c r="E9" s="59"/>
      <c r="F9" s="60"/>
      <c r="G9" s="61">
        <v>429683081541</v>
      </c>
      <c r="H9" s="60"/>
      <c r="I9" s="61">
        <v>430100142067.5</v>
      </c>
      <c r="J9" s="60"/>
      <c r="K9" s="61">
        <v>0</v>
      </c>
      <c r="L9" s="60"/>
      <c r="M9" s="61">
        <v>0</v>
      </c>
      <c r="N9" s="60"/>
      <c r="O9" s="61">
        <v>-16700000</v>
      </c>
      <c r="P9" s="60"/>
      <c r="Q9" s="61">
        <v>431115915113</v>
      </c>
      <c r="R9" s="60"/>
      <c r="S9" s="61">
        <v>0</v>
      </c>
      <c r="T9" s="60"/>
      <c r="U9" s="61">
        <v>0</v>
      </c>
      <c r="V9" s="60"/>
      <c r="W9" s="61">
        <v>0</v>
      </c>
      <c r="X9" s="60"/>
      <c r="Y9" s="61">
        <v>0</v>
      </c>
      <c r="AA9" s="57">
        <v>0</v>
      </c>
    </row>
    <row r="10" spans="1:27" ht="21.75" customHeight="1">
      <c r="A10" s="39" t="s">
        <v>18</v>
      </c>
      <c r="B10" s="39"/>
      <c r="D10" s="62">
        <v>56620213</v>
      </c>
      <c r="E10" s="62"/>
      <c r="F10" s="60"/>
      <c r="G10" s="63">
        <v>776465385445</v>
      </c>
      <c r="H10" s="60"/>
      <c r="I10" s="63">
        <v>776885263271.995</v>
      </c>
      <c r="J10" s="60"/>
      <c r="K10" s="63">
        <v>6243700984</v>
      </c>
      <c r="L10" s="60"/>
      <c r="M10" s="63">
        <v>87090939489319</v>
      </c>
      <c r="N10" s="60"/>
      <c r="O10" s="63">
        <v>-6155889493</v>
      </c>
      <c r="P10" s="60"/>
      <c r="Q10" s="63">
        <v>85846018734665</v>
      </c>
      <c r="R10" s="60"/>
      <c r="S10" s="63">
        <v>144431704</v>
      </c>
      <c r="T10" s="60"/>
      <c r="U10" s="63">
        <v>14135</v>
      </c>
      <c r="V10" s="60"/>
      <c r="W10" s="63">
        <v>2040195358534</v>
      </c>
      <c r="X10" s="60"/>
      <c r="Y10" s="63">
        <v>2041391572307.47</v>
      </c>
      <c r="AA10" s="50">
        <f>Y10/$AA$23</f>
        <v>0.655612311808912</v>
      </c>
    </row>
    <row r="11" spans="1:27" ht="21.75" customHeight="1">
      <c r="A11" s="39" t="s">
        <v>19</v>
      </c>
      <c r="B11" s="39"/>
      <c r="D11" s="62">
        <v>21000000</v>
      </c>
      <c r="E11" s="62"/>
      <c r="F11" s="60"/>
      <c r="G11" s="63">
        <v>629392002675</v>
      </c>
      <c r="H11" s="60"/>
      <c r="I11" s="63">
        <v>630481424212.5</v>
      </c>
      <c r="J11" s="60"/>
      <c r="K11" s="63">
        <v>15000000</v>
      </c>
      <c r="L11" s="60"/>
      <c r="M11" s="63">
        <v>452356745015</v>
      </c>
      <c r="N11" s="60"/>
      <c r="O11" s="63">
        <v>-36000000</v>
      </c>
      <c r="P11" s="60"/>
      <c r="Q11" s="63">
        <v>1084449961720</v>
      </c>
      <c r="R11" s="60"/>
      <c r="S11" s="63">
        <v>0</v>
      </c>
      <c r="T11" s="60"/>
      <c r="U11" s="63">
        <v>0</v>
      </c>
      <c r="V11" s="60"/>
      <c r="W11" s="63">
        <v>0</v>
      </c>
      <c r="X11" s="60"/>
      <c r="Y11" s="63">
        <v>0</v>
      </c>
      <c r="AA11" s="50">
        <f t="shared" ref="AA11:AA17" si="0">Y11/$AA$23</f>
        <v>0</v>
      </c>
    </row>
    <row r="12" spans="1:27" ht="21.75" customHeight="1">
      <c r="A12" s="39" t="s">
        <v>20</v>
      </c>
      <c r="B12" s="39"/>
      <c r="D12" s="62">
        <v>5000000</v>
      </c>
      <c r="E12" s="62"/>
      <c r="F12" s="60"/>
      <c r="G12" s="63">
        <v>136346292366</v>
      </c>
      <c r="H12" s="60"/>
      <c r="I12" s="63">
        <v>137369326375</v>
      </c>
      <c r="J12" s="60"/>
      <c r="K12" s="63">
        <v>0</v>
      </c>
      <c r="L12" s="60"/>
      <c r="M12" s="63">
        <v>0</v>
      </c>
      <c r="N12" s="60"/>
      <c r="O12" s="63">
        <v>-5000000</v>
      </c>
      <c r="P12" s="60"/>
      <c r="Q12" s="63">
        <v>137673214285</v>
      </c>
      <c r="R12" s="60"/>
      <c r="S12" s="63">
        <v>0</v>
      </c>
      <c r="T12" s="60"/>
      <c r="U12" s="63">
        <v>0</v>
      </c>
      <c r="V12" s="60"/>
      <c r="W12" s="63">
        <v>0</v>
      </c>
      <c r="X12" s="60"/>
      <c r="Y12" s="63">
        <v>0</v>
      </c>
      <c r="AA12" s="50">
        <f t="shared" si="0"/>
        <v>0</v>
      </c>
    </row>
    <row r="13" spans="1:27" ht="21.75" customHeight="1">
      <c r="A13" s="39" t="s">
        <v>21</v>
      </c>
      <c r="B13" s="39"/>
      <c r="D13" s="62">
        <v>15637626</v>
      </c>
      <c r="E13" s="62"/>
      <c r="F13" s="60"/>
      <c r="G13" s="63">
        <v>400048825713</v>
      </c>
      <c r="H13" s="60"/>
      <c r="I13" s="63">
        <v>425413486579.25299</v>
      </c>
      <c r="J13" s="60"/>
      <c r="K13" s="63">
        <v>270929249</v>
      </c>
      <c r="L13" s="60"/>
      <c r="M13" s="63">
        <v>8074675528000</v>
      </c>
      <c r="N13" s="60"/>
      <c r="O13" s="63">
        <v>-278061233</v>
      </c>
      <c r="P13" s="60"/>
      <c r="Q13" s="63">
        <v>8388062244873</v>
      </c>
      <c r="R13" s="60"/>
      <c r="S13" s="63">
        <v>8505642</v>
      </c>
      <c r="T13" s="60"/>
      <c r="U13" s="63">
        <v>31271</v>
      </c>
      <c r="V13" s="60"/>
      <c r="W13" s="63">
        <v>266476964972</v>
      </c>
      <c r="X13" s="60"/>
      <c r="Y13" s="63">
        <v>265857580213.74799</v>
      </c>
      <c r="AA13" s="50">
        <f t="shared" si="0"/>
        <v>8.5382689504709078E-2</v>
      </c>
    </row>
    <row r="14" spans="1:27" ht="21.75" customHeight="1">
      <c r="A14" s="39" t="s">
        <v>22</v>
      </c>
      <c r="B14" s="39"/>
      <c r="D14" s="62">
        <v>5724890</v>
      </c>
      <c r="E14" s="62"/>
      <c r="F14" s="60"/>
      <c r="G14" s="63">
        <v>95835039965</v>
      </c>
      <c r="H14" s="60"/>
      <c r="I14" s="63">
        <v>97770475423.551605</v>
      </c>
      <c r="J14" s="60"/>
      <c r="K14" s="63">
        <v>71242101</v>
      </c>
      <c r="L14" s="60"/>
      <c r="M14" s="63">
        <v>1314385365594</v>
      </c>
      <c r="N14" s="60"/>
      <c r="O14" s="63">
        <v>-64944126</v>
      </c>
      <c r="P14" s="60"/>
      <c r="Q14" s="63">
        <v>1195929842141</v>
      </c>
      <c r="R14" s="60"/>
      <c r="S14" s="63">
        <v>12022865</v>
      </c>
      <c r="T14" s="60"/>
      <c r="U14" s="63">
        <v>18478</v>
      </c>
      <c r="V14" s="60"/>
      <c r="W14" s="63">
        <v>229910789549</v>
      </c>
      <c r="X14" s="60"/>
      <c r="Y14" s="63">
        <v>222056306560.24399</v>
      </c>
      <c r="AA14" s="50">
        <f t="shared" si="0"/>
        <v>7.1315494033881835E-2</v>
      </c>
    </row>
    <row r="15" spans="1:27" ht="21.75" customHeight="1">
      <c r="A15" s="39" t="s">
        <v>23</v>
      </c>
      <c r="B15" s="39"/>
      <c r="D15" s="62">
        <v>0</v>
      </c>
      <c r="E15" s="62"/>
      <c r="F15" s="60"/>
      <c r="G15" s="63">
        <v>0</v>
      </c>
      <c r="H15" s="60"/>
      <c r="I15" s="63">
        <v>0</v>
      </c>
      <c r="J15" s="60"/>
      <c r="K15" s="63">
        <v>92000000</v>
      </c>
      <c r="L15" s="60"/>
      <c r="M15" s="63">
        <v>4272846218781</v>
      </c>
      <c r="N15" s="60"/>
      <c r="O15" s="63">
        <v>-92000000</v>
      </c>
      <c r="P15" s="60"/>
      <c r="Q15" s="63">
        <v>4285060750968</v>
      </c>
      <c r="R15" s="60"/>
      <c r="S15" s="63">
        <v>0</v>
      </c>
      <c r="T15" s="60"/>
      <c r="U15" s="63">
        <v>0</v>
      </c>
      <c r="V15" s="60"/>
      <c r="W15" s="63">
        <v>0</v>
      </c>
      <c r="X15" s="60"/>
      <c r="Y15" s="63">
        <v>0</v>
      </c>
      <c r="AA15" s="50">
        <f t="shared" si="0"/>
        <v>0</v>
      </c>
    </row>
    <row r="16" spans="1:27" ht="21.75" customHeight="1">
      <c r="A16" s="39" t="s">
        <v>24</v>
      </c>
      <c r="B16" s="39"/>
      <c r="D16" s="62">
        <v>0</v>
      </c>
      <c r="E16" s="62"/>
      <c r="F16" s="60"/>
      <c r="G16" s="63">
        <v>0</v>
      </c>
      <c r="H16" s="60"/>
      <c r="I16" s="63">
        <v>0</v>
      </c>
      <c r="J16" s="60"/>
      <c r="K16" s="63">
        <v>8000000</v>
      </c>
      <c r="L16" s="60"/>
      <c r="M16" s="63">
        <v>891213569550</v>
      </c>
      <c r="N16" s="60"/>
      <c r="O16" s="63">
        <v>-8000000</v>
      </c>
      <c r="P16" s="60"/>
      <c r="Q16" s="63">
        <v>893295345795</v>
      </c>
      <c r="R16" s="60"/>
      <c r="S16" s="63">
        <v>0</v>
      </c>
      <c r="T16" s="60"/>
      <c r="U16" s="63">
        <v>0</v>
      </c>
      <c r="V16" s="60"/>
      <c r="W16" s="63">
        <v>0</v>
      </c>
      <c r="X16" s="60"/>
      <c r="Y16" s="63">
        <v>0</v>
      </c>
      <c r="AA16" s="50">
        <f t="shared" si="0"/>
        <v>0</v>
      </c>
    </row>
    <row r="17" spans="1:27" ht="21.75" customHeight="1">
      <c r="A17" s="41" t="s">
        <v>25</v>
      </c>
      <c r="B17" s="41"/>
      <c r="D17" s="64">
        <v>0</v>
      </c>
      <c r="E17" s="64"/>
      <c r="F17" s="60"/>
      <c r="G17" s="65">
        <v>0</v>
      </c>
      <c r="H17" s="60"/>
      <c r="I17" s="65">
        <v>0</v>
      </c>
      <c r="J17" s="60"/>
      <c r="K17" s="65">
        <v>5515000</v>
      </c>
      <c r="L17" s="60"/>
      <c r="M17" s="65">
        <v>500057213534</v>
      </c>
      <c r="N17" s="60"/>
      <c r="O17" s="65">
        <v>0</v>
      </c>
      <c r="P17" s="60"/>
      <c r="Q17" s="65">
        <v>0</v>
      </c>
      <c r="R17" s="60"/>
      <c r="S17" s="65">
        <v>5515000</v>
      </c>
      <c r="T17" s="60"/>
      <c r="U17" s="65">
        <v>91572</v>
      </c>
      <c r="V17" s="60"/>
      <c r="W17" s="65">
        <v>500057213534</v>
      </c>
      <c r="X17" s="60"/>
      <c r="Y17" s="65">
        <v>504833354029.875</v>
      </c>
      <c r="AA17" s="50">
        <f t="shared" si="0"/>
        <v>0.16213203130826023</v>
      </c>
    </row>
    <row r="18" spans="1:27" ht="21.75" customHeight="1">
      <c r="A18" s="43" t="s">
        <v>26</v>
      </c>
      <c r="B18" s="43"/>
      <c r="D18" s="66">
        <v>120682729</v>
      </c>
      <c r="E18" s="66"/>
      <c r="F18" s="60"/>
      <c r="G18" s="67">
        <v>2467770627705</v>
      </c>
      <c r="H18" s="60"/>
      <c r="I18" s="67">
        <v>2498020117929.7998</v>
      </c>
      <c r="J18" s="60"/>
      <c r="K18" s="67">
        <v>6706387334</v>
      </c>
      <c r="L18" s="60"/>
      <c r="M18" s="67">
        <v>102596474129793</v>
      </c>
      <c r="N18" s="60"/>
      <c r="O18" s="67">
        <v>-6656594852</v>
      </c>
      <c r="P18" s="60"/>
      <c r="Q18" s="67">
        <v>102261606009560</v>
      </c>
      <c r="R18" s="60"/>
      <c r="S18" s="67">
        <v>170475211</v>
      </c>
      <c r="T18" s="60"/>
      <c r="U18" s="67"/>
      <c r="V18" s="60"/>
      <c r="W18" s="67">
        <v>3036640326589</v>
      </c>
      <c r="X18" s="60"/>
      <c r="Y18" s="67">
        <f>SUM(Y9:Y17)</f>
        <v>3034138813111.3369</v>
      </c>
      <c r="AA18" s="58">
        <f>SUM(AA9:AA17)</f>
        <v>0.97444252665576314</v>
      </c>
    </row>
    <row r="19" spans="1:27"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3" spans="1:27">
      <c r="AA23" s="52">
        <v>3113717566827</v>
      </c>
    </row>
  </sheetData>
  <mergeCells count="3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rightToLeft="1" workbookViewId="0">
      <selection activeCell="D9" sqref="D9:J16"/>
    </sheetView>
  </sheetViews>
  <sheetFormatPr defaultRowHeight="12.75"/>
  <cols>
    <col min="1" max="1" width="7.85546875" style="8" bestFit="1" customWidth="1"/>
    <col min="2" max="2" width="22.7109375" style="8" customWidth="1"/>
    <col min="3" max="3" width="1.28515625" style="8" customWidth="1"/>
    <col min="4" max="4" width="14.28515625" style="8" customWidth="1"/>
    <col min="5" max="5" width="1.28515625" style="8" customWidth="1"/>
    <col min="6" max="6" width="19" style="8" bestFit="1" customWidth="1"/>
    <col min="7" max="7" width="1.28515625" style="8" customWidth="1"/>
    <col min="8" max="8" width="19" style="8" bestFit="1" customWidth="1"/>
    <col min="9" max="9" width="1.28515625" style="8" customWidth="1"/>
    <col min="10" max="10" width="14.28515625" style="8" customWidth="1"/>
    <col min="11" max="11" width="1.28515625" style="8" customWidth="1"/>
    <col min="12" max="12" width="19.42578125" style="8" customWidth="1"/>
    <col min="13" max="13" width="0.28515625" style="8" customWidth="1"/>
    <col min="14" max="16384" width="9.140625" style="8"/>
  </cols>
  <sheetData>
    <row r="1" spans="1:12" ht="29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1.7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1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4.45" customHeight="1"/>
    <row r="5" spans="1:12" ht="14.45" customHeight="1">
      <c r="A5" s="53" t="s">
        <v>85</v>
      </c>
      <c r="B5" s="19" t="s">
        <v>27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4.45" customHeight="1">
      <c r="D6" s="46" t="s">
        <v>3</v>
      </c>
      <c r="F6" s="20" t="s">
        <v>4</v>
      </c>
      <c r="G6" s="20"/>
      <c r="H6" s="20"/>
      <c r="J6" s="46" t="s">
        <v>5</v>
      </c>
    </row>
    <row r="7" spans="1:12" ht="14.45" customHeight="1">
      <c r="D7" s="22"/>
      <c r="F7" s="22"/>
      <c r="G7" s="22"/>
      <c r="H7" s="22"/>
      <c r="J7" s="22"/>
    </row>
    <row r="8" spans="1:12" ht="14.45" customHeight="1">
      <c r="A8" s="20" t="s">
        <v>28</v>
      </c>
      <c r="B8" s="20"/>
      <c r="D8" s="46" t="s">
        <v>29</v>
      </c>
      <c r="F8" s="46" t="s">
        <v>30</v>
      </c>
      <c r="H8" s="46" t="s">
        <v>31</v>
      </c>
      <c r="J8" s="46" t="s">
        <v>29</v>
      </c>
      <c r="L8" s="46" t="s">
        <v>10</v>
      </c>
    </row>
    <row r="9" spans="1:12" ht="21.75" customHeight="1">
      <c r="A9" s="34" t="s">
        <v>78</v>
      </c>
      <c r="B9" s="34"/>
      <c r="D9" s="35">
        <v>137841334</v>
      </c>
      <c r="E9" s="36"/>
      <c r="F9" s="35">
        <v>41708484080594</v>
      </c>
      <c r="G9" s="36"/>
      <c r="H9" s="35">
        <v>41708489070000</v>
      </c>
      <c r="I9" s="36"/>
      <c r="J9" s="35">
        <v>132851928</v>
      </c>
      <c r="L9" s="54">
        <f>J9/$L$21</f>
        <v>4.26666597559718E-5</v>
      </c>
    </row>
    <row r="10" spans="1:12" ht="21.75" customHeight="1">
      <c r="A10" s="39" t="s">
        <v>78</v>
      </c>
      <c r="B10" s="39"/>
      <c r="D10" s="40">
        <v>58224116</v>
      </c>
      <c r="E10" s="36"/>
      <c r="F10" s="40">
        <v>8409084453752</v>
      </c>
      <c r="G10" s="36"/>
      <c r="H10" s="40">
        <v>8409095355919</v>
      </c>
      <c r="I10" s="36"/>
      <c r="J10" s="40">
        <v>47321949</v>
      </c>
      <c r="L10" s="55">
        <f t="shared" ref="L10:L15" si="0">J10/$L$21</f>
        <v>1.5197893830885541E-5</v>
      </c>
    </row>
    <row r="11" spans="1:12" ht="21.75" customHeight="1">
      <c r="A11" s="39" t="s">
        <v>78</v>
      </c>
      <c r="B11" s="39"/>
      <c r="D11" s="40">
        <v>175000</v>
      </c>
      <c r="E11" s="36"/>
      <c r="F11" s="40">
        <v>797616000000</v>
      </c>
      <c r="G11" s="36"/>
      <c r="H11" s="40">
        <v>797616000000</v>
      </c>
      <c r="I11" s="36"/>
      <c r="J11" s="40">
        <v>175000</v>
      </c>
      <c r="L11" s="55">
        <f t="shared" si="0"/>
        <v>5.620291379809757E-8</v>
      </c>
    </row>
    <row r="12" spans="1:12" ht="21.75" customHeight="1">
      <c r="A12" s="39" t="s">
        <v>78</v>
      </c>
      <c r="B12" s="39"/>
      <c r="D12" s="40">
        <v>48140446</v>
      </c>
      <c r="E12" s="36"/>
      <c r="F12" s="40">
        <v>1045987333406</v>
      </c>
      <c r="G12" s="36"/>
      <c r="H12" s="40">
        <v>1045992177692</v>
      </c>
      <c r="I12" s="36"/>
      <c r="J12" s="40">
        <v>43296160</v>
      </c>
      <c r="L12" s="55">
        <f t="shared" si="0"/>
        <v>1.3904973418677945E-5</v>
      </c>
    </row>
    <row r="13" spans="1:12" ht="21.75" customHeight="1">
      <c r="A13" s="39" t="s">
        <v>79</v>
      </c>
      <c r="B13" s="39"/>
      <c r="D13" s="40">
        <v>1002510616</v>
      </c>
      <c r="E13" s="36"/>
      <c r="F13" s="40">
        <v>2130445</v>
      </c>
      <c r="G13" s="36"/>
      <c r="H13" s="40">
        <v>500825000</v>
      </c>
      <c r="I13" s="36"/>
      <c r="J13" s="40">
        <v>503816061</v>
      </c>
      <c r="L13" s="55">
        <f t="shared" si="0"/>
        <v>1.618053179798861E-4</v>
      </c>
    </row>
    <row r="14" spans="1:12" ht="21.75" customHeight="1">
      <c r="A14" s="39" t="s">
        <v>80</v>
      </c>
      <c r="B14" s="39"/>
      <c r="D14" s="40">
        <v>47729425</v>
      </c>
      <c r="E14" s="36"/>
      <c r="F14" s="40">
        <v>0</v>
      </c>
      <c r="G14" s="36"/>
      <c r="H14" s="40">
        <v>0</v>
      </c>
      <c r="I14" s="36"/>
      <c r="J14" s="40">
        <v>47729425</v>
      </c>
      <c r="L14" s="55">
        <f t="shared" si="0"/>
        <v>1.5328758622330075E-5</v>
      </c>
    </row>
    <row r="15" spans="1:12" ht="21.75" customHeight="1">
      <c r="A15" s="41" t="s">
        <v>81</v>
      </c>
      <c r="B15" s="41"/>
      <c r="D15" s="42">
        <v>0</v>
      </c>
      <c r="E15" s="36"/>
      <c r="F15" s="42">
        <v>501000000</v>
      </c>
      <c r="G15" s="36"/>
      <c r="H15" s="42">
        <v>3235424</v>
      </c>
      <c r="I15" s="36"/>
      <c r="J15" s="42">
        <v>497764576</v>
      </c>
      <c r="L15" s="55">
        <f t="shared" si="0"/>
        <v>1.598618260381405E-4</v>
      </c>
    </row>
    <row r="16" spans="1:12" ht="21.75" customHeight="1">
      <c r="A16" s="43" t="s">
        <v>26</v>
      </c>
      <c r="B16" s="43"/>
      <c r="D16" s="44">
        <v>1294620937</v>
      </c>
      <c r="E16" s="36"/>
      <c r="F16" s="44">
        <v>51961674998197</v>
      </c>
      <c r="G16" s="36"/>
      <c r="H16" s="44">
        <v>51961696664035</v>
      </c>
      <c r="I16" s="36"/>
      <c r="J16" s="44">
        <v>1272955099</v>
      </c>
      <c r="L16" s="56">
        <f>SUM(L9:L15)</f>
        <v>4.0882163255969003E-4</v>
      </c>
    </row>
    <row r="21" spans="12:12">
      <c r="L21" s="8">
        <v>3113717566827</v>
      </c>
    </row>
  </sheetData>
  <mergeCells count="14">
    <mergeCell ref="A1:L1"/>
    <mergeCell ref="A2:L2"/>
    <mergeCell ref="A3:L3"/>
    <mergeCell ref="B5:L5"/>
    <mergeCell ref="F6:H6"/>
    <mergeCell ref="A13:B13"/>
    <mergeCell ref="A14:B14"/>
    <mergeCell ref="A15:B15"/>
    <mergeCell ref="A16:B1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7"/>
  <sheetViews>
    <sheetView rightToLeft="1" workbookViewId="0">
      <selection activeCell="O13" sqref="O13"/>
    </sheetView>
  </sheetViews>
  <sheetFormatPr defaultRowHeight="12.75"/>
  <cols>
    <col min="1" max="1" width="2.5703125" style="8" customWidth="1"/>
    <col min="2" max="2" width="50.28515625" style="8" customWidth="1"/>
    <col min="3" max="3" width="1.28515625" style="8" customWidth="1"/>
    <col min="4" max="4" width="11.7109375" style="8" customWidth="1"/>
    <col min="5" max="5" width="1.28515625" style="8" customWidth="1"/>
    <col min="6" max="6" width="22" style="8" customWidth="1"/>
    <col min="7" max="7" width="1.28515625" style="8" customWidth="1"/>
    <col min="8" max="8" width="15.5703125" style="8" customWidth="1"/>
    <col min="9" max="9" width="1.28515625" style="8" customWidth="1"/>
    <col min="10" max="10" width="19.42578125" style="8" customWidth="1"/>
    <col min="11" max="11" width="0.28515625" style="8" customWidth="1"/>
    <col min="12" max="16384" width="9.140625" style="8"/>
  </cols>
  <sheetData>
    <row r="1" spans="1:10" ht="29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 customHeight="1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4.45" customHeight="1"/>
    <row r="5" spans="1:10" ht="29.1" customHeight="1">
      <c r="A5" s="33" t="s">
        <v>35</v>
      </c>
      <c r="B5" s="19" t="s">
        <v>36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/>
    <row r="7" spans="1:10" ht="14.45" customHeight="1">
      <c r="A7" s="20" t="s">
        <v>37</v>
      </c>
      <c r="B7" s="20"/>
      <c r="D7" s="46" t="s">
        <v>38</v>
      </c>
      <c r="F7" s="46" t="s">
        <v>29</v>
      </c>
      <c r="H7" s="46" t="s">
        <v>39</v>
      </c>
      <c r="J7" s="46" t="s">
        <v>40</v>
      </c>
    </row>
    <row r="8" spans="1:10" ht="21.75" customHeight="1">
      <c r="A8" s="39" t="s">
        <v>41</v>
      </c>
      <c r="B8" s="39"/>
      <c r="D8" s="49" t="s">
        <v>86</v>
      </c>
      <c r="E8" s="36"/>
      <c r="F8" s="40">
        <f>'درآمد سرمایه گذاری در صندوق'!U18</f>
        <v>434570051227</v>
      </c>
      <c r="H8" s="38">
        <f>F8/J17</f>
        <v>0.8289488263222039</v>
      </c>
      <c r="J8" s="50">
        <f>F8/J15</f>
        <v>0.13956630359054817</v>
      </c>
    </row>
    <row r="9" spans="1:10" ht="21.75" customHeight="1">
      <c r="A9" s="39" t="s">
        <v>43</v>
      </c>
      <c r="B9" s="39"/>
      <c r="D9" s="49" t="s">
        <v>42</v>
      </c>
      <c r="E9" s="36"/>
      <c r="F9" s="40">
        <f>'درآمد سپرده بانکی'!H13</f>
        <v>1933880833</v>
      </c>
      <c r="H9" s="38">
        <f>F9/J17</f>
        <v>3.6889064081523054E-3</v>
      </c>
      <c r="J9" s="50">
        <f>F9/J15</f>
        <v>6.2108421573081217E-4</v>
      </c>
    </row>
    <row r="10" spans="1:10" ht="21.75" customHeight="1" thickBot="1">
      <c r="A10" s="43" t="s">
        <v>26</v>
      </c>
      <c r="B10" s="43"/>
      <c r="D10" s="44"/>
      <c r="E10" s="36"/>
      <c r="F10" s="44">
        <f>SUM(F8:F9)</f>
        <v>436503932060</v>
      </c>
      <c r="H10" s="48">
        <f>SUM(H8:H9)</f>
        <v>0.83263773273035624</v>
      </c>
      <c r="J10" s="51">
        <f>SUM(J8:J9)</f>
        <v>0.14018738780627898</v>
      </c>
    </row>
    <row r="11" spans="1:10" ht="13.5" thickTop="1"/>
    <row r="15" spans="1:10">
      <c r="J15" s="8">
        <v>3113717566827</v>
      </c>
    </row>
    <row r="17" spans="10:10">
      <c r="J17" s="52">
        <v>524242314396</v>
      </c>
    </row>
  </sheetData>
  <mergeCells count="8">
    <mergeCell ref="A10:B10"/>
    <mergeCell ref="A8:B8"/>
    <mergeCell ref="A9:B9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4"/>
  <sheetViews>
    <sheetView rightToLeft="1" workbookViewId="0">
      <selection activeCell="P9" activeCellId="1" sqref="F9:J18 P9:U18"/>
    </sheetView>
  </sheetViews>
  <sheetFormatPr defaultRowHeight="12.75"/>
  <cols>
    <col min="1" max="1" width="6.42578125" style="8" bestFit="1" customWidth="1"/>
    <col min="2" max="2" width="21.7109375" style="8" customWidth="1"/>
    <col min="3" max="3" width="1.28515625" style="8" customWidth="1"/>
    <col min="4" max="4" width="16.28515625" style="8" bestFit="1" customWidth="1"/>
    <col min="5" max="5" width="1.28515625" style="8" customWidth="1"/>
    <col min="6" max="6" width="16.28515625" style="8" bestFit="1" customWidth="1"/>
    <col min="7" max="7" width="1.28515625" style="8" customWidth="1"/>
    <col min="8" max="8" width="16.7109375" style="8" bestFit="1" customWidth="1"/>
    <col min="9" max="9" width="1.28515625" style="8" customWidth="1"/>
    <col min="10" max="10" width="16.85546875" style="8" bestFit="1" customWidth="1"/>
    <col min="11" max="11" width="1.28515625" style="8" customWidth="1"/>
    <col min="12" max="12" width="17.28515625" style="8" bestFit="1" customWidth="1"/>
    <col min="13" max="13" width="1.28515625" style="8" customWidth="1"/>
    <col min="14" max="14" width="16.28515625" style="8" bestFit="1" customWidth="1"/>
    <col min="15" max="16" width="1.28515625" style="8" customWidth="1"/>
    <col min="17" max="17" width="15.28515625" style="8" bestFit="1" customWidth="1"/>
    <col min="18" max="18" width="1.28515625" style="8" customWidth="1"/>
    <col min="19" max="19" width="16.85546875" style="8" bestFit="1" customWidth="1"/>
    <col min="20" max="20" width="1.28515625" style="8" customWidth="1"/>
    <col min="21" max="21" width="16.85546875" style="8" bestFit="1" customWidth="1"/>
    <col min="22" max="22" width="1.28515625" style="8" customWidth="1"/>
    <col min="23" max="23" width="17.28515625" style="8" bestFit="1" customWidth="1"/>
    <col min="24" max="24" width="0.28515625" style="8" customWidth="1"/>
    <col min="25" max="16384" width="9.140625" style="8"/>
  </cols>
  <sheetData>
    <row r="1" spans="1:23" ht="29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21.75" customHeight="1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21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14.45" customHeight="1"/>
    <row r="5" spans="1:23" ht="14.45" customHeight="1">
      <c r="A5" s="33" t="s">
        <v>48</v>
      </c>
      <c r="B5" s="19" t="s">
        <v>49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ht="14.45" customHeight="1">
      <c r="D6" s="20" t="s">
        <v>44</v>
      </c>
      <c r="E6" s="20"/>
      <c r="F6" s="20"/>
      <c r="G6" s="20"/>
      <c r="H6" s="20"/>
      <c r="I6" s="20"/>
      <c r="J6" s="20"/>
      <c r="K6" s="20"/>
      <c r="L6" s="20"/>
      <c r="N6" s="20" t="s">
        <v>45</v>
      </c>
      <c r="O6" s="20"/>
      <c r="P6" s="20"/>
      <c r="Q6" s="20"/>
      <c r="R6" s="20"/>
      <c r="S6" s="20"/>
      <c r="T6" s="20"/>
      <c r="U6" s="20"/>
      <c r="V6" s="20"/>
      <c r="W6" s="20"/>
    </row>
    <row r="7" spans="1:23" ht="14.45" customHeight="1">
      <c r="D7" s="22"/>
      <c r="E7" s="22"/>
      <c r="F7" s="22"/>
      <c r="G7" s="22"/>
      <c r="H7" s="22"/>
      <c r="I7" s="22"/>
      <c r="J7" s="45" t="s">
        <v>26</v>
      </c>
      <c r="K7" s="45"/>
      <c r="L7" s="45"/>
      <c r="N7" s="22"/>
      <c r="O7" s="22"/>
      <c r="P7" s="22"/>
      <c r="Q7" s="22"/>
      <c r="R7" s="22"/>
      <c r="S7" s="22"/>
      <c r="T7" s="22"/>
      <c r="U7" s="45" t="s">
        <v>26</v>
      </c>
      <c r="V7" s="45"/>
      <c r="W7" s="45"/>
    </row>
    <row r="8" spans="1:23" ht="14.45" customHeight="1">
      <c r="A8" s="20" t="s">
        <v>14</v>
      </c>
      <c r="B8" s="20"/>
      <c r="D8" s="46" t="s">
        <v>50</v>
      </c>
      <c r="F8" s="46" t="s">
        <v>46</v>
      </c>
      <c r="H8" s="46" t="s">
        <v>47</v>
      </c>
      <c r="J8" s="47" t="s">
        <v>29</v>
      </c>
      <c r="K8" s="22"/>
      <c r="L8" s="47" t="s">
        <v>39</v>
      </c>
      <c r="N8" s="46" t="s">
        <v>50</v>
      </c>
      <c r="P8" s="20" t="s">
        <v>46</v>
      </c>
      <c r="Q8" s="20"/>
      <c r="S8" s="46" t="s">
        <v>47</v>
      </c>
      <c r="U8" s="47" t="s">
        <v>29</v>
      </c>
      <c r="V8" s="22"/>
      <c r="W8" s="47" t="s">
        <v>39</v>
      </c>
    </row>
    <row r="9" spans="1:23" ht="21.75" customHeight="1">
      <c r="A9" s="34" t="s">
        <v>22</v>
      </c>
      <c r="B9" s="34"/>
      <c r="D9" s="35">
        <v>0</v>
      </c>
      <c r="E9" s="36"/>
      <c r="F9" s="61">
        <v>-9789918446</v>
      </c>
      <c r="G9" s="60"/>
      <c r="H9" s="61">
        <v>15620226131</v>
      </c>
      <c r="I9" s="60"/>
      <c r="J9" s="61">
        <v>5830307685</v>
      </c>
      <c r="K9" s="36"/>
      <c r="L9" s="37">
        <f>J9/$L$24</f>
        <v>1.1121398492445854E-2</v>
      </c>
      <c r="M9" s="36"/>
      <c r="N9" s="35">
        <v>0</v>
      </c>
      <c r="O9" s="36"/>
      <c r="P9" s="59">
        <v>-7854482988</v>
      </c>
      <c r="Q9" s="59"/>
      <c r="R9" s="60"/>
      <c r="S9" s="61">
        <v>48935955655</v>
      </c>
      <c r="T9" s="60"/>
      <c r="U9" s="61">
        <v>41081472667</v>
      </c>
      <c r="V9" s="36"/>
      <c r="W9" s="37">
        <f>U9/$L$24</f>
        <v>7.8363519194995859E-2</v>
      </c>
    </row>
    <row r="10" spans="1:23" ht="21.75" customHeight="1">
      <c r="A10" s="39" t="s">
        <v>23</v>
      </c>
      <c r="B10" s="39"/>
      <c r="D10" s="40">
        <v>0</v>
      </c>
      <c r="E10" s="36"/>
      <c r="F10" s="63">
        <v>0</v>
      </c>
      <c r="G10" s="60"/>
      <c r="H10" s="63">
        <v>12214532187</v>
      </c>
      <c r="I10" s="60"/>
      <c r="J10" s="63">
        <v>12214532187</v>
      </c>
      <c r="K10" s="36"/>
      <c r="L10" s="38">
        <f t="shared" ref="L10:L17" si="0">J10/$L$24</f>
        <v>2.3299401539291689E-2</v>
      </c>
      <c r="M10" s="36"/>
      <c r="N10" s="40">
        <v>0</v>
      </c>
      <c r="O10" s="36"/>
      <c r="P10" s="62">
        <v>0</v>
      </c>
      <c r="Q10" s="62"/>
      <c r="R10" s="60"/>
      <c r="S10" s="63">
        <v>12214532187</v>
      </c>
      <c r="T10" s="60"/>
      <c r="U10" s="63">
        <v>12214532187</v>
      </c>
      <c r="V10" s="36"/>
      <c r="W10" s="38">
        <f t="shared" ref="W10:W17" si="1">U10/$L$24</f>
        <v>2.3299401539291689E-2</v>
      </c>
    </row>
    <row r="11" spans="1:23" ht="21.75" customHeight="1">
      <c r="A11" s="39" t="s">
        <v>19</v>
      </c>
      <c r="B11" s="39"/>
      <c r="D11" s="40">
        <v>0</v>
      </c>
      <c r="E11" s="36"/>
      <c r="F11" s="63">
        <v>0</v>
      </c>
      <c r="G11" s="60"/>
      <c r="H11" s="63">
        <v>2701214030</v>
      </c>
      <c r="I11" s="60"/>
      <c r="J11" s="63">
        <v>2701214030</v>
      </c>
      <c r="K11" s="36"/>
      <c r="L11" s="38">
        <f t="shared" si="0"/>
        <v>5.1526058767541001E-3</v>
      </c>
      <c r="M11" s="36"/>
      <c r="N11" s="40">
        <v>0</v>
      </c>
      <c r="O11" s="36"/>
      <c r="P11" s="62">
        <v>0</v>
      </c>
      <c r="Q11" s="62"/>
      <c r="R11" s="60"/>
      <c r="S11" s="63">
        <v>5625740865</v>
      </c>
      <c r="T11" s="60"/>
      <c r="U11" s="63">
        <v>5625740865</v>
      </c>
      <c r="V11" s="36"/>
      <c r="W11" s="38">
        <f t="shared" si="1"/>
        <v>1.0731184245364922E-2</v>
      </c>
    </row>
    <row r="12" spans="1:23" ht="21.75" customHeight="1">
      <c r="A12" s="39" t="s">
        <v>18</v>
      </c>
      <c r="B12" s="39"/>
      <c r="D12" s="40">
        <v>0</v>
      </c>
      <c r="E12" s="36"/>
      <c r="F12" s="63">
        <v>776335947</v>
      </c>
      <c r="G12" s="60"/>
      <c r="H12" s="63">
        <v>18809218435</v>
      </c>
      <c r="I12" s="60"/>
      <c r="J12" s="63">
        <v>19585554382</v>
      </c>
      <c r="K12" s="36"/>
      <c r="L12" s="38">
        <f t="shared" si="0"/>
        <v>3.7359735840029017E-2</v>
      </c>
      <c r="M12" s="36"/>
      <c r="N12" s="40">
        <v>0</v>
      </c>
      <c r="O12" s="36"/>
      <c r="P12" s="62">
        <v>1196213773</v>
      </c>
      <c r="Q12" s="62"/>
      <c r="R12" s="60"/>
      <c r="S12" s="63">
        <v>24293088126</v>
      </c>
      <c r="T12" s="60"/>
      <c r="U12" s="63">
        <v>25489301899</v>
      </c>
      <c r="V12" s="36"/>
      <c r="W12" s="38">
        <f t="shared" si="1"/>
        <v>4.8621221902637179E-2</v>
      </c>
    </row>
    <row r="13" spans="1:23" ht="21.75" customHeight="1">
      <c r="A13" s="39" t="s">
        <v>24</v>
      </c>
      <c r="B13" s="39"/>
      <c r="D13" s="40">
        <v>0</v>
      </c>
      <c r="E13" s="36"/>
      <c r="F13" s="63">
        <v>0</v>
      </c>
      <c r="G13" s="60"/>
      <c r="H13" s="63">
        <v>2081776245</v>
      </c>
      <c r="I13" s="60"/>
      <c r="J13" s="63">
        <v>2081776245</v>
      </c>
      <c r="K13" s="36"/>
      <c r="L13" s="38">
        <f t="shared" si="0"/>
        <v>3.9710191028713418E-3</v>
      </c>
      <c r="M13" s="36"/>
      <c r="N13" s="40">
        <v>0</v>
      </c>
      <c r="O13" s="36"/>
      <c r="P13" s="62">
        <v>0</v>
      </c>
      <c r="Q13" s="62"/>
      <c r="R13" s="60"/>
      <c r="S13" s="63">
        <v>2081776245</v>
      </c>
      <c r="T13" s="60"/>
      <c r="U13" s="63">
        <v>2081776245</v>
      </c>
      <c r="V13" s="36"/>
      <c r="W13" s="38">
        <f t="shared" si="1"/>
        <v>3.9710191028713418E-3</v>
      </c>
    </row>
    <row r="14" spans="1:23" ht="21.75" customHeight="1">
      <c r="A14" s="39" t="s">
        <v>17</v>
      </c>
      <c r="B14" s="39"/>
      <c r="D14" s="40">
        <v>0</v>
      </c>
      <c r="E14" s="36"/>
      <c r="F14" s="63">
        <v>0</v>
      </c>
      <c r="G14" s="60"/>
      <c r="H14" s="63">
        <v>1432833572</v>
      </c>
      <c r="I14" s="60"/>
      <c r="J14" s="63">
        <v>1432833572</v>
      </c>
      <c r="K14" s="36"/>
      <c r="L14" s="38">
        <f t="shared" si="0"/>
        <v>2.7331513169646052E-3</v>
      </c>
      <c r="M14" s="36"/>
      <c r="N14" s="40">
        <v>0</v>
      </c>
      <c r="O14" s="36"/>
      <c r="P14" s="62">
        <v>0</v>
      </c>
      <c r="Q14" s="62"/>
      <c r="R14" s="60"/>
      <c r="S14" s="63">
        <v>1583870129</v>
      </c>
      <c r="T14" s="60"/>
      <c r="U14" s="63">
        <v>1583870129</v>
      </c>
      <c r="V14" s="36"/>
      <c r="W14" s="38">
        <f t="shared" si="1"/>
        <v>3.0212557924188901E-3</v>
      </c>
    </row>
    <row r="15" spans="1:23" ht="21.75" customHeight="1">
      <c r="A15" s="39" t="s">
        <v>21</v>
      </c>
      <c r="B15" s="39"/>
      <c r="D15" s="40">
        <v>0</v>
      </c>
      <c r="E15" s="36"/>
      <c r="F15" s="63">
        <v>-25984045624</v>
      </c>
      <c r="G15" s="60"/>
      <c r="H15" s="63">
        <v>179814856132</v>
      </c>
      <c r="I15" s="60"/>
      <c r="J15" s="63">
        <v>153830810508</v>
      </c>
      <c r="K15" s="36"/>
      <c r="L15" s="38">
        <f t="shared" si="0"/>
        <v>0.29343455551701214</v>
      </c>
      <c r="M15" s="36"/>
      <c r="N15" s="40">
        <v>0</v>
      </c>
      <c r="O15" s="36"/>
      <c r="P15" s="62">
        <v>-619384758</v>
      </c>
      <c r="Q15" s="62"/>
      <c r="R15" s="60"/>
      <c r="S15" s="63">
        <v>314387470151</v>
      </c>
      <c r="T15" s="60"/>
      <c r="U15" s="63">
        <v>313768085393</v>
      </c>
      <c r="V15" s="36"/>
      <c r="W15" s="38">
        <f t="shared" si="1"/>
        <v>0.59851728251754044</v>
      </c>
    </row>
    <row r="16" spans="1:23" ht="21.75" customHeight="1">
      <c r="A16" s="39" t="s">
        <v>20</v>
      </c>
      <c r="B16" s="39"/>
      <c r="D16" s="40">
        <v>0</v>
      </c>
      <c r="E16" s="36"/>
      <c r="F16" s="63">
        <v>0</v>
      </c>
      <c r="G16" s="60"/>
      <c r="H16" s="63">
        <v>1326921919</v>
      </c>
      <c r="I16" s="60"/>
      <c r="J16" s="63">
        <v>1326921919</v>
      </c>
      <c r="K16" s="36"/>
      <c r="L16" s="38">
        <f t="shared" si="0"/>
        <v>2.5311232660202151E-3</v>
      </c>
      <c r="M16" s="36"/>
      <c r="N16" s="40">
        <v>0</v>
      </c>
      <c r="O16" s="36"/>
      <c r="P16" s="62">
        <v>0</v>
      </c>
      <c r="Q16" s="62"/>
      <c r="R16" s="60"/>
      <c r="S16" s="63">
        <v>27949131347</v>
      </c>
      <c r="T16" s="60"/>
      <c r="U16" s="63">
        <v>27949131347</v>
      </c>
      <c r="V16" s="36"/>
      <c r="W16" s="38">
        <f t="shared" si="1"/>
        <v>5.3313383104531126E-2</v>
      </c>
    </row>
    <row r="17" spans="1:23" ht="21.75" customHeight="1">
      <c r="A17" s="41" t="s">
        <v>25</v>
      </c>
      <c r="B17" s="41"/>
      <c r="D17" s="42">
        <v>0</v>
      </c>
      <c r="E17" s="36"/>
      <c r="F17" s="65">
        <v>4776140495</v>
      </c>
      <c r="G17" s="60"/>
      <c r="H17" s="65">
        <v>0</v>
      </c>
      <c r="I17" s="60"/>
      <c r="J17" s="65">
        <v>4776140495</v>
      </c>
      <c r="K17" s="36"/>
      <c r="L17" s="38">
        <f t="shared" si="0"/>
        <v>9.1105589225524038E-3</v>
      </c>
      <c r="M17" s="36"/>
      <c r="N17" s="42">
        <v>0</v>
      </c>
      <c r="O17" s="36"/>
      <c r="P17" s="62">
        <v>4776140495</v>
      </c>
      <c r="Q17" s="64"/>
      <c r="R17" s="60"/>
      <c r="S17" s="65">
        <v>0</v>
      </c>
      <c r="T17" s="60"/>
      <c r="U17" s="65">
        <v>4776140495</v>
      </c>
      <c r="V17" s="36"/>
      <c r="W17" s="38">
        <f t="shared" si="1"/>
        <v>9.1105589225524038E-3</v>
      </c>
    </row>
    <row r="18" spans="1:23" ht="21.75" customHeight="1">
      <c r="A18" s="43" t="s">
        <v>26</v>
      </c>
      <c r="B18" s="43"/>
      <c r="D18" s="44">
        <v>0</v>
      </c>
      <c r="E18" s="36"/>
      <c r="F18" s="67">
        <v>-30221487628</v>
      </c>
      <c r="G18" s="60"/>
      <c r="H18" s="67">
        <v>234001578651</v>
      </c>
      <c r="I18" s="60"/>
      <c r="J18" s="67">
        <v>203780091023</v>
      </c>
      <c r="K18" s="36"/>
      <c r="L18" s="48">
        <f>SUM(L9:L17)</f>
        <v>0.38871354987394141</v>
      </c>
      <c r="M18" s="36"/>
      <c r="N18" s="44">
        <v>0</v>
      </c>
      <c r="O18" s="36"/>
      <c r="P18" s="60"/>
      <c r="Q18" s="67">
        <v>-2501513478</v>
      </c>
      <c r="R18" s="60"/>
      <c r="S18" s="67">
        <v>437071564705</v>
      </c>
      <c r="T18" s="60"/>
      <c r="U18" s="67">
        <v>434570051227</v>
      </c>
      <c r="V18" s="36"/>
      <c r="W18" s="48">
        <f>SUM(W9:W17)</f>
        <v>0.8289488263222039</v>
      </c>
    </row>
    <row r="24" spans="1:23">
      <c r="L24" s="8">
        <v>524242314396</v>
      </c>
    </row>
  </sheetData>
  <mergeCells count="2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O13" sqref="O13"/>
    </sheetView>
  </sheetViews>
  <sheetFormatPr defaultRowHeight="12.75"/>
  <cols>
    <col min="1" max="1" width="5.140625" style="8" customWidth="1"/>
    <col min="2" max="2" width="40.28515625" style="8" customWidth="1"/>
    <col min="3" max="3" width="1.28515625" style="8" customWidth="1"/>
    <col min="4" max="4" width="19.42578125" style="8" customWidth="1"/>
    <col min="5" max="5" width="1.28515625" style="8" customWidth="1"/>
    <col min="6" max="6" width="20.7109375" style="8" customWidth="1"/>
    <col min="7" max="7" width="1.28515625" style="8" customWidth="1"/>
    <col min="8" max="8" width="19.42578125" style="8" customWidth="1"/>
    <col min="9" max="9" width="1.28515625" style="8" customWidth="1"/>
    <col min="10" max="10" width="19.42578125" style="8" customWidth="1"/>
    <col min="11" max="11" width="0.28515625" style="8" customWidth="1"/>
    <col min="12" max="16384" width="9.140625" style="8"/>
  </cols>
  <sheetData>
    <row r="1" spans="1:10" ht="29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 customHeight="1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4.45" customHeight="1"/>
    <row r="5" spans="1:10" ht="14.45" customHeight="1">
      <c r="A5" s="33" t="s">
        <v>51</v>
      </c>
      <c r="B5" s="19" t="s">
        <v>52</v>
      </c>
      <c r="C5" s="19"/>
      <c r="D5" s="19"/>
      <c r="E5" s="19"/>
      <c r="F5" s="19"/>
      <c r="G5" s="19"/>
      <c r="H5" s="19"/>
      <c r="I5" s="19"/>
      <c r="J5" s="19"/>
    </row>
    <row r="6" spans="1:10" ht="14.45" customHeight="1">
      <c r="D6" s="20" t="s">
        <v>44</v>
      </c>
      <c r="E6" s="20"/>
      <c r="F6" s="20"/>
      <c r="H6" s="20" t="s">
        <v>45</v>
      </c>
      <c r="I6" s="20"/>
      <c r="J6" s="20"/>
    </row>
    <row r="7" spans="1:10" ht="36.4" customHeight="1">
      <c r="A7" s="20" t="s">
        <v>53</v>
      </c>
      <c r="B7" s="20"/>
      <c r="D7" s="21" t="s">
        <v>54</v>
      </c>
      <c r="E7" s="22"/>
      <c r="F7" s="21" t="s">
        <v>55</v>
      </c>
      <c r="H7" s="21" t="s">
        <v>54</v>
      </c>
      <c r="I7" s="22"/>
      <c r="J7" s="21" t="s">
        <v>55</v>
      </c>
    </row>
    <row r="8" spans="1:10" ht="21.75" customHeight="1">
      <c r="A8" s="34" t="s">
        <v>82</v>
      </c>
      <c r="B8" s="34"/>
      <c r="D8" s="35">
        <v>0</v>
      </c>
      <c r="E8" s="36"/>
      <c r="F8" s="37" t="s">
        <v>83</v>
      </c>
      <c r="G8" s="36"/>
      <c r="H8" s="35">
        <v>1928767124</v>
      </c>
      <c r="I8" s="36"/>
      <c r="J8" s="38" t="s">
        <v>83</v>
      </c>
    </row>
    <row r="9" spans="1:10" ht="21.75" customHeight="1">
      <c r="A9" s="39" t="s">
        <v>82</v>
      </c>
      <c r="B9" s="39"/>
      <c r="D9" s="40">
        <v>80594</v>
      </c>
      <c r="E9" s="36"/>
      <c r="F9" s="38" t="s">
        <v>83</v>
      </c>
      <c r="G9" s="36"/>
      <c r="H9" s="40">
        <v>80594</v>
      </c>
      <c r="I9" s="36"/>
      <c r="J9" s="38" t="s">
        <v>83</v>
      </c>
    </row>
    <row r="10" spans="1:10" ht="21.75" customHeight="1">
      <c r="A10" s="39" t="s">
        <v>82</v>
      </c>
      <c r="B10" s="39"/>
      <c r="D10" s="40">
        <v>1453752</v>
      </c>
      <c r="E10" s="36"/>
      <c r="F10" s="38" t="s">
        <v>83</v>
      </c>
      <c r="G10" s="36"/>
      <c r="H10" s="40">
        <v>1596310</v>
      </c>
      <c r="I10" s="36"/>
      <c r="J10" s="38" t="s">
        <v>83</v>
      </c>
    </row>
    <row r="11" spans="1:10" ht="21.75" customHeight="1">
      <c r="A11" s="39" t="s">
        <v>82</v>
      </c>
      <c r="B11" s="39"/>
      <c r="D11" s="40">
        <v>1185714</v>
      </c>
      <c r="E11" s="36"/>
      <c r="F11" s="38" t="s">
        <v>83</v>
      </c>
      <c r="G11" s="36"/>
      <c r="H11" s="40">
        <v>1295744</v>
      </c>
      <c r="I11" s="36"/>
      <c r="J11" s="38" t="s">
        <v>83</v>
      </c>
    </row>
    <row r="12" spans="1:10" ht="21.75" customHeight="1">
      <c r="A12" s="41" t="s">
        <v>79</v>
      </c>
      <c r="B12" s="41"/>
      <c r="D12" s="42">
        <v>2130445</v>
      </c>
      <c r="E12" s="36"/>
      <c r="F12" s="38" t="s">
        <v>83</v>
      </c>
      <c r="G12" s="36"/>
      <c r="H12" s="42">
        <v>2141061</v>
      </c>
      <c r="I12" s="36"/>
      <c r="J12" s="38" t="s">
        <v>83</v>
      </c>
    </row>
    <row r="13" spans="1:10" ht="21.75" customHeight="1">
      <c r="A13" s="43" t="s">
        <v>26</v>
      </c>
      <c r="B13" s="43"/>
      <c r="D13" s="44">
        <v>4850505</v>
      </c>
      <c r="E13" s="36"/>
      <c r="F13" s="44">
        <f>SUM(F8:F12)</f>
        <v>0</v>
      </c>
      <c r="G13" s="36"/>
      <c r="H13" s="44">
        <v>1933880833</v>
      </c>
      <c r="I13" s="36"/>
      <c r="J13" s="44">
        <f>SUM(J8:J12)</f>
        <v>0</v>
      </c>
    </row>
  </sheetData>
  <mergeCells count="13">
    <mergeCell ref="A1:J1"/>
    <mergeCell ref="A2:J2"/>
    <mergeCell ref="A3:J3"/>
    <mergeCell ref="B5:J5"/>
    <mergeCell ref="D6:F6"/>
    <mergeCell ref="H6:J6"/>
    <mergeCell ref="A12:B12"/>
    <mergeCell ref="A13:B13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O13" sqref="O13"/>
    </sheetView>
  </sheetViews>
  <sheetFormatPr defaultRowHeight="12.75"/>
  <cols>
    <col min="1" max="1" width="39" style="8" customWidth="1"/>
    <col min="2" max="2" width="1.28515625" style="8" customWidth="1"/>
    <col min="3" max="3" width="14.28515625" style="8" customWidth="1"/>
    <col min="4" max="4" width="1.28515625" style="8" customWidth="1"/>
    <col min="5" max="5" width="10.42578125" style="8" customWidth="1"/>
    <col min="6" max="6" width="1.28515625" style="8" customWidth="1"/>
    <col min="7" max="7" width="15.5703125" style="8" customWidth="1"/>
    <col min="8" max="8" width="1.28515625" style="8" customWidth="1"/>
    <col min="9" max="9" width="14.28515625" style="8" customWidth="1"/>
    <col min="10" max="10" width="1.28515625" style="8" customWidth="1"/>
    <col min="11" max="11" width="10.42578125" style="8" customWidth="1"/>
    <col min="12" max="12" width="1.28515625" style="8" customWidth="1"/>
    <col min="13" max="13" width="15.5703125" style="8" customWidth="1"/>
    <col min="14" max="14" width="0.28515625" style="8" customWidth="1"/>
    <col min="15" max="16384" width="9.140625" style="8"/>
  </cols>
  <sheetData>
    <row r="1" spans="1:13" ht="29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.75" customHeight="1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1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4.45" customHeight="1"/>
    <row r="5" spans="1:13" ht="14.45" customHeight="1">
      <c r="A5" s="19" t="s">
        <v>59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4.45" customHeight="1">
      <c r="A6" s="20" t="s">
        <v>37</v>
      </c>
      <c r="C6" s="20" t="s">
        <v>44</v>
      </c>
      <c r="D6" s="20"/>
      <c r="E6" s="20"/>
      <c r="F6" s="20"/>
      <c r="G6" s="20"/>
      <c r="I6" s="20" t="s">
        <v>45</v>
      </c>
      <c r="J6" s="20"/>
      <c r="K6" s="20"/>
      <c r="L6" s="20"/>
      <c r="M6" s="20"/>
    </row>
    <row r="7" spans="1:13" ht="29.1" customHeight="1">
      <c r="A7" s="20"/>
      <c r="C7" s="21" t="s">
        <v>57</v>
      </c>
      <c r="D7" s="22"/>
      <c r="E7" s="21" t="s">
        <v>56</v>
      </c>
      <c r="F7" s="22"/>
      <c r="G7" s="21" t="s">
        <v>58</v>
      </c>
      <c r="I7" s="21" t="s">
        <v>57</v>
      </c>
      <c r="J7" s="22"/>
      <c r="K7" s="21" t="s">
        <v>56</v>
      </c>
      <c r="L7" s="22"/>
      <c r="M7" s="21" t="s">
        <v>58</v>
      </c>
    </row>
    <row r="8" spans="1:13" ht="21.75" customHeight="1">
      <c r="A8" s="24" t="s">
        <v>32</v>
      </c>
      <c r="C8" s="25">
        <v>0</v>
      </c>
      <c r="D8" s="26"/>
      <c r="E8" s="25">
        <v>0</v>
      </c>
      <c r="F8" s="26"/>
      <c r="G8" s="25">
        <v>0</v>
      </c>
      <c r="H8" s="26"/>
      <c r="I8" s="25">
        <v>1928767124</v>
      </c>
      <c r="J8" s="26"/>
      <c r="K8" s="25">
        <v>0</v>
      </c>
      <c r="L8" s="26"/>
      <c r="M8" s="25">
        <v>1928767124</v>
      </c>
    </row>
    <row r="9" spans="1:13" ht="21.75" customHeight="1">
      <c r="A9" s="27" t="s">
        <v>32</v>
      </c>
      <c r="C9" s="28">
        <v>80594</v>
      </c>
      <c r="D9" s="26"/>
      <c r="E9" s="28">
        <v>0</v>
      </c>
      <c r="F9" s="26"/>
      <c r="G9" s="28">
        <v>80594</v>
      </c>
      <c r="H9" s="26"/>
      <c r="I9" s="28">
        <v>80594</v>
      </c>
      <c r="J9" s="26"/>
      <c r="K9" s="28">
        <v>0</v>
      </c>
      <c r="L9" s="26"/>
      <c r="M9" s="28">
        <v>80594</v>
      </c>
    </row>
    <row r="10" spans="1:13" ht="21.75" customHeight="1">
      <c r="A10" s="27" t="s">
        <v>32</v>
      </c>
      <c r="C10" s="28">
        <v>1453752</v>
      </c>
      <c r="D10" s="26"/>
      <c r="E10" s="28">
        <v>0</v>
      </c>
      <c r="F10" s="26"/>
      <c r="G10" s="28">
        <v>1453752</v>
      </c>
      <c r="H10" s="26"/>
      <c r="I10" s="28">
        <v>1596310</v>
      </c>
      <c r="J10" s="26"/>
      <c r="K10" s="28">
        <v>0</v>
      </c>
      <c r="L10" s="26"/>
      <c r="M10" s="28">
        <v>1596310</v>
      </c>
    </row>
    <row r="11" spans="1:13" ht="21.75" customHeight="1">
      <c r="A11" s="27" t="s">
        <v>32</v>
      </c>
      <c r="C11" s="28">
        <v>1185714</v>
      </c>
      <c r="D11" s="26"/>
      <c r="E11" s="28">
        <v>0</v>
      </c>
      <c r="F11" s="26"/>
      <c r="G11" s="28">
        <v>1185714</v>
      </c>
      <c r="H11" s="26"/>
      <c r="I11" s="28">
        <v>1295744</v>
      </c>
      <c r="J11" s="26"/>
      <c r="K11" s="28">
        <v>0</v>
      </c>
      <c r="L11" s="26"/>
      <c r="M11" s="28">
        <v>1295744</v>
      </c>
    </row>
    <row r="12" spans="1:13" ht="21.75" customHeight="1">
      <c r="A12" s="29" t="s">
        <v>33</v>
      </c>
      <c r="C12" s="30">
        <v>2130445</v>
      </c>
      <c r="D12" s="26"/>
      <c r="E12" s="30">
        <v>0</v>
      </c>
      <c r="F12" s="26"/>
      <c r="G12" s="30">
        <v>2130445</v>
      </c>
      <c r="H12" s="26"/>
      <c r="I12" s="30">
        <v>2141061</v>
      </c>
      <c r="J12" s="26"/>
      <c r="K12" s="30">
        <v>0</v>
      </c>
      <c r="L12" s="26"/>
      <c r="M12" s="30">
        <v>2141061</v>
      </c>
    </row>
    <row r="13" spans="1:13" ht="21.75" customHeight="1">
      <c r="A13" s="31" t="s">
        <v>26</v>
      </c>
      <c r="C13" s="32">
        <v>4850505</v>
      </c>
      <c r="D13" s="26"/>
      <c r="E13" s="32">
        <v>0</v>
      </c>
      <c r="F13" s="26"/>
      <c r="G13" s="32">
        <v>4850505</v>
      </c>
      <c r="H13" s="26"/>
      <c r="I13" s="32">
        <v>1933880833</v>
      </c>
      <c r="J13" s="26"/>
      <c r="K13" s="32">
        <v>0</v>
      </c>
      <c r="L13" s="26"/>
      <c r="M13" s="32">
        <v>1933880833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C8" sqref="C8:R16"/>
    </sheetView>
  </sheetViews>
  <sheetFormatPr defaultRowHeight="12.75"/>
  <cols>
    <col min="1" max="1" width="27.28515625" style="8" bestFit="1" customWidth="1"/>
    <col min="2" max="2" width="1.28515625" style="8" customWidth="1"/>
    <col min="3" max="3" width="14.42578125" style="8" bestFit="1" customWidth="1"/>
    <col min="4" max="4" width="1.28515625" style="8" customWidth="1"/>
    <col min="5" max="5" width="20.28515625" style="8" bestFit="1" customWidth="1"/>
    <col min="6" max="6" width="1.28515625" style="8" customWidth="1"/>
    <col min="7" max="7" width="20.7109375" style="8" bestFit="1" customWidth="1"/>
    <col min="8" max="8" width="1.28515625" style="8" customWidth="1"/>
    <col min="9" max="9" width="22" style="8" bestFit="1" customWidth="1"/>
    <col min="10" max="10" width="1.28515625" style="8" customWidth="1"/>
    <col min="11" max="11" width="14.5703125" style="8" bestFit="1" customWidth="1"/>
    <col min="12" max="12" width="1.28515625" style="8" customWidth="1"/>
    <col min="13" max="13" width="20.7109375" style="8" bestFit="1" customWidth="1"/>
    <col min="14" max="14" width="1.28515625" style="8" customWidth="1"/>
    <col min="15" max="15" width="20.85546875" style="8" bestFit="1" customWidth="1"/>
    <col min="16" max="16" width="1.28515625" style="8" customWidth="1"/>
    <col min="17" max="17" width="18.5703125" style="8" customWidth="1"/>
    <col min="18" max="18" width="1.28515625" style="8" customWidth="1"/>
    <col min="19" max="19" width="0.28515625" style="8" customWidth="1"/>
    <col min="20" max="16384" width="9.140625" style="8"/>
  </cols>
  <sheetData>
    <row r="1" spans="1:18" ht="29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ht="21.75" customHeight="1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1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4.45" customHeight="1"/>
    <row r="5" spans="1:18" ht="14.45" customHeight="1">
      <c r="A5" s="19" t="s">
        <v>60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4.45" customHeight="1">
      <c r="A6" s="20" t="s">
        <v>37</v>
      </c>
      <c r="C6" s="20" t="s">
        <v>44</v>
      </c>
      <c r="D6" s="20"/>
      <c r="E6" s="20"/>
      <c r="F6" s="20"/>
      <c r="G6" s="20"/>
      <c r="H6" s="20"/>
      <c r="I6" s="20"/>
      <c r="K6" s="20" t="s">
        <v>45</v>
      </c>
      <c r="L6" s="20"/>
      <c r="M6" s="20"/>
      <c r="N6" s="20"/>
      <c r="O6" s="20"/>
      <c r="P6" s="20"/>
      <c r="Q6" s="20"/>
      <c r="R6" s="20"/>
    </row>
    <row r="7" spans="1:18" ht="47.25" customHeight="1">
      <c r="A7" s="20"/>
      <c r="C7" s="21" t="s">
        <v>6</v>
      </c>
      <c r="D7" s="22"/>
      <c r="E7" s="21" t="s">
        <v>61</v>
      </c>
      <c r="F7" s="22"/>
      <c r="G7" s="21" t="s">
        <v>62</v>
      </c>
      <c r="H7" s="22"/>
      <c r="I7" s="21" t="s">
        <v>63</v>
      </c>
      <c r="K7" s="21" t="s">
        <v>6</v>
      </c>
      <c r="L7" s="22"/>
      <c r="M7" s="21" t="s">
        <v>61</v>
      </c>
      <c r="N7" s="22"/>
      <c r="O7" s="21" t="s">
        <v>62</v>
      </c>
      <c r="P7" s="22"/>
      <c r="Q7" s="23" t="s">
        <v>63</v>
      </c>
      <c r="R7" s="23"/>
    </row>
    <row r="8" spans="1:18" ht="21.75" customHeight="1">
      <c r="A8" s="24" t="s">
        <v>22</v>
      </c>
      <c r="C8" s="68">
        <v>64944126</v>
      </c>
      <c r="D8" s="69"/>
      <c r="E8" s="68">
        <v>1195929842141</v>
      </c>
      <c r="F8" s="69"/>
      <c r="G8" s="68">
        <v>1180309616010</v>
      </c>
      <c r="H8" s="69"/>
      <c r="I8" s="68">
        <v>15620226131</v>
      </c>
      <c r="J8" s="69"/>
      <c r="K8" s="68">
        <v>151125331</v>
      </c>
      <c r="L8" s="69"/>
      <c r="M8" s="68">
        <v>2456715264112</v>
      </c>
      <c r="N8" s="69"/>
      <c r="O8" s="68">
        <v>2407779308457</v>
      </c>
      <c r="P8" s="69"/>
      <c r="Q8" s="70">
        <v>48935955655</v>
      </c>
      <c r="R8" s="70"/>
    </row>
    <row r="9" spans="1:18" ht="21.75" customHeight="1">
      <c r="A9" s="27" t="s">
        <v>23</v>
      </c>
      <c r="C9" s="71">
        <v>92000000</v>
      </c>
      <c r="D9" s="69"/>
      <c r="E9" s="71">
        <v>4285060750968</v>
      </c>
      <c r="F9" s="69"/>
      <c r="G9" s="71">
        <v>4272846218781</v>
      </c>
      <c r="H9" s="69"/>
      <c r="I9" s="71">
        <v>12214532187</v>
      </c>
      <c r="J9" s="69"/>
      <c r="K9" s="71">
        <v>92000000</v>
      </c>
      <c r="L9" s="69"/>
      <c r="M9" s="71">
        <v>4285060750968</v>
      </c>
      <c r="N9" s="69"/>
      <c r="O9" s="71">
        <v>4272846218781</v>
      </c>
      <c r="P9" s="69"/>
      <c r="Q9" s="72">
        <v>12214532187</v>
      </c>
      <c r="R9" s="72"/>
    </row>
    <row r="10" spans="1:18" ht="21.75" customHeight="1">
      <c r="A10" s="27" t="s">
        <v>19</v>
      </c>
      <c r="C10" s="71">
        <v>36000000</v>
      </c>
      <c r="D10" s="69"/>
      <c r="E10" s="71">
        <v>1084449961720</v>
      </c>
      <c r="F10" s="69"/>
      <c r="G10" s="71">
        <v>1081748747690</v>
      </c>
      <c r="H10" s="69"/>
      <c r="I10" s="71">
        <v>2701214030</v>
      </c>
      <c r="J10" s="69"/>
      <c r="K10" s="71">
        <v>66000000</v>
      </c>
      <c r="L10" s="69"/>
      <c r="M10" s="71">
        <v>1970067861669</v>
      </c>
      <c r="N10" s="69"/>
      <c r="O10" s="71">
        <v>1964442120804</v>
      </c>
      <c r="P10" s="69"/>
      <c r="Q10" s="72">
        <v>5625740865</v>
      </c>
      <c r="R10" s="72"/>
    </row>
    <row r="11" spans="1:18" ht="21.75" customHeight="1">
      <c r="A11" s="27" t="s">
        <v>18</v>
      </c>
      <c r="C11" s="71">
        <v>6155889493</v>
      </c>
      <c r="D11" s="69"/>
      <c r="E11" s="71">
        <v>85846018734665</v>
      </c>
      <c r="F11" s="69"/>
      <c r="G11" s="71">
        <v>85827209516230</v>
      </c>
      <c r="H11" s="69"/>
      <c r="I11" s="71">
        <v>18809218435</v>
      </c>
      <c r="J11" s="69"/>
      <c r="K11" s="71">
        <v>7498998479</v>
      </c>
      <c r="L11" s="69"/>
      <c r="M11" s="71">
        <v>104008576465974</v>
      </c>
      <c r="N11" s="69"/>
      <c r="O11" s="71">
        <v>103984283377848</v>
      </c>
      <c r="P11" s="69"/>
      <c r="Q11" s="72">
        <v>24293088126</v>
      </c>
      <c r="R11" s="72"/>
    </row>
    <row r="12" spans="1:18" ht="21.75" customHeight="1">
      <c r="A12" s="27" t="s">
        <v>24</v>
      </c>
      <c r="C12" s="71">
        <v>8000000</v>
      </c>
      <c r="D12" s="69"/>
      <c r="E12" s="71">
        <v>893295345795</v>
      </c>
      <c r="F12" s="69"/>
      <c r="G12" s="71">
        <v>891213569550</v>
      </c>
      <c r="H12" s="69"/>
      <c r="I12" s="71">
        <v>2081776245</v>
      </c>
      <c r="J12" s="69"/>
      <c r="K12" s="71">
        <v>8000000</v>
      </c>
      <c r="L12" s="69"/>
      <c r="M12" s="71">
        <v>893295345795</v>
      </c>
      <c r="N12" s="69"/>
      <c r="O12" s="71">
        <v>891213569550</v>
      </c>
      <c r="P12" s="69"/>
      <c r="Q12" s="72">
        <v>2081776245</v>
      </c>
      <c r="R12" s="72"/>
    </row>
    <row r="13" spans="1:18" ht="21.75" customHeight="1">
      <c r="A13" s="27" t="s">
        <v>17</v>
      </c>
      <c r="C13" s="71">
        <v>16700000</v>
      </c>
      <c r="D13" s="69"/>
      <c r="E13" s="71">
        <v>431115915113</v>
      </c>
      <c r="F13" s="69"/>
      <c r="G13" s="71">
        <v>429683081541</v>
      </c>
      <c r="H13" s="69"/>
      <c r="I13" s="71">
        <v>1432833572</v>
      </c>
      <c r="J13" s="69"/>
      <c r="K13" s="71">
        <v>23000000</v>
      </c>
      <c r="L13" s="69"/>
      <c r="M13" s="71">
        <v>593362964466</v>
      </c>
      <c r="N13" s="69"/>
      <c r="O13" s="71">
        <v>591779094337</v>
      </c>
      <c r="P13" s="69"/>
      <c r="Q13" s="72">
        <v>1583870129</v>
      </c>
      <c r="R13" s="72"/>
    </row>
    <row r="14" spans="1:18" ht="21.75" customHeight="1">
      <c r="A14" s="27" t="s">
        <v>21</v>
      </c>
      <c r="C14" s="71">
        <v>278061233</v>
      </c>
      <c r="D14" s="69"/>
      <c r="E14" s="71">
        <v>8388062244873</v>
      </c>
      <c r="F14" s="69"/>
      <c r="G14" s="71">
        <v>8208247388741</v>
      </c>
      <c r="H14" s="69"/>
      <c r="I14" s="71">
        <v>179814856132</v>
      </c>
      <c r="J14" s="69"/>
      <c r="K14" s="71">
        <v>382188812</v>
      </c>
      <c r="L14" s="69"/>
      <c r="M14" s="71">
        <v>10881693417739</v>
      </c>
      <c r="N14" s="69"/>
      <c r="O14" s="71">
        <v>10567305947588</v>
      </c>
      <c r="P14" s="69"/>
      <c r="Q14" s="72">
        <v>314387470151</v>
      </c>
      <c r="R14" s="72"/>
    </row>
    <row r="15" spans="1:18" ht="21.75" customHeight="1">
      <c r="A15" s="29" t="s">
        <v>20</v>
      </c>
      <c r="C15" s="73">
        <v>5000000</v>
      </c>
      <c r="D15" s="69"/>
      <c r="E15" s="73">
        <v>137673214285</v>
      </c>
      <c r="F15" s="69"/>
      <c r="G15" s="73">
        <v>136346292366</v>
      </c>
      <c r="H15" s="69"/>
      <c r="I15" s="73">
        <v>1326921919</v>
      </c>
      <c r="J15" s="69"/>
      <c r="K15" s="73">
        <v>166000000</v>
      </c>
      <c r="L15" s="69"/>
      <c r="M15" s="73">
        <v>4526261272415</v>
      </c>
      <c r="N15" s="69"/>
      <c r="O15" s="73">
        <v>4498312141068</v>
      </c>
      <c r="P15" s="69"/>
      <c r="Q15" s="74">
        <v>27949131347</v>
      </c>
      <c r="R15" s="74"/>
    </row>
    <row r="16" spans="1:18" ht="21.75" customHeight="1">
      <c r="A16" s="31" t="s">
        <v>26</v>
      </c>
      <c r="C16" s="75">
        <v>6656594852</v>
      </c>
      <c r="D16" s="69"/>
      <c r="E16" s="75">
        <v>102261606009560</v>
      </c>
      <c r="F16" s="69"/>
      <c r="G16" s="75">
        <v>102027604430909</v>
      </c>
      <c r="H16" s="69"/>
      <c r="I16" s="75">
        <v>234001578651</v>
      </c>
      <c r="J16" s="69"/>
      <c r="K16" s="75">
        <v>8387312622</v>
      </c>
      <c r="L16" s="69"/>
      <c r="M16" s="75">
        <v>129615033343138</v>
      </c>
      <c r="N16" s="69"/>
      <c r="O16" s="75">
        <v>129177961778433</v>
      </c>
      <c r="P16" s="69"/>
      <c r="Q16" s="76">
        <v>437071564705</v>
      </c>
      <c r="R16" s="76"/>
    </row>
  </sheetData>
  <mergeCells count="17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14:R14"/>
    <mergeCell ref="Q15:R15"/>
    <mergeCell ref="Q16:R16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2"/>
  <sheetViews>
    <sheetView rightToLeft="1" workbookViewId="0">
      <selection activeCell="C6" sqref="C6:I6"/>
    </sheetView>
  </sheetViews>
  <sheetFormatPr defaultRowHeight="12.75"/>
  <cols>
    <col min="1" max="1" width="27.28515625" style="8" bestFit="1" customWidth="1"/>
    <col min="2" max="2" width="1.28515625" style="8" customWidth="1"/>
    <col min="3" max="3" width="12.85546875" style="8" bestFit="1" customWidth="1"/>
    <col min="4" max="4" width="1.28515625" style="8" customWidth="1"/>
    <col min="5" max="5" width="18.5703125" style="8" bestFit="1" customWidth="1"/>
    <col min="6" max="6" width="1.28515625" style="8" customWidth="1"/>
    <col min="7" max="7" width="18.28515625" style="8" bestFit="1" customWidth="1"/>
    <col min="8" max="8" width="1.28515625" style="8" customWidth="1"/>
    <col min="9" max="9" width="26.42578125" style="8" bestFit="1" customWidth="1"/>
    <col min="10" max="10" width="1.28515625" style="8" customWidth="1"/>
    <col min="11" max="11" width="12.85546875" style="8" bestFit="1" customWidth="1"/>
    <col min="12" max="12" width="1.28515625" style="8" customWidth="1"/>
    <col min="13" max="13" width="18.5703125" style="8" bestFit="1" customWidth="1"/>
    <col min="14" max="14" width="1.28515625" style="8" customWidth="1"/>
    <col min="15" max="15" width="18.5703125" style="8" bestFit="1" customWidth="1"/>
    <col min="16" max="16" width="1.28515625" style="8" customWidth="1"/>
    <col min="17" max="17" width="14.28515625" style="8" customWidth="1"/>
    <col min="18" max="18" width="1.28515625" style="8" customWidth="1"/>
    <col min="19" max="19" width="0.28515625" style="8" customWidth="1"/>
    <col min="20" max="16384" width="9.140625" style="8"/>
  </cols>
  <sheetData>
    <row r="1" spans="1:18" ht="29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ht="21.75" customHeight="1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1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4.45" customHeight="1"/>
    <row r="5" spans="1:18" ht="14.45" customHeight="1">
      <c r="A5" s="19" t="s">
        <v>64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32.25" customHeight="1">
      <c r="A6" s="20" t="s">
        <v>37</v>
      </c>
      <c r="C6" s="20" t="s">
        <v>44</v>
      </c>
      <c r="D6" s="20"/>
      <c r="E6" s="20"/>
      <c r="F6" s="20"/>
      <c r="G6" s="20"/>
      <c r="H6" s="20"/>
      <c r="I6" s="20"/>
      <c r="K6" s="20" t="s">
        <v>45</v>
      </c>
      <c r="L6" s="20"/>
      <c r="M6" s="20"/>
      <c r="N6" s="20"/>
      <c r="O6" s="20"/>
      <c r="P6" s="20"/>
      <c r="Q6" s="20"/>
      <c r="R6" s="20"/>
    </row>
    <row r="7" spans="1:18" ht="57.75" customHeight="1">
      <c r="A7" s="20"/>
      <c r="C7" s="21" t="s">
        <v>6</v>
      </c>
      <c r="D7" s="22"/>
      <c r="E7" s="21" t="s">
        <v>8</v>
      </c>
      <c r="F7" s="22"/>
      <c r="G7" s="21" t="s">
        <v>62</v>
      </c>
      <c r="H7" s="22"/>
      <c r="I7" s="21" t="s">
        <v>65</v>
      </c>
      <c r="K7" s="21" t="s">
        <v>6</v>
      </c>
      <c r="L7" s="22"/>
      <c r="M7" s="21" t="s">
        <v>8</v>
      </c>
      <c r="N7" s="22"/>
      <c r="O7" s="21" t="s">
        <v>62</v>
      </c>
      <c r="P7" s="22"/>
      <c r="Q7" s="23" t="s">
        <v>65</v>
      </c>
      <c r="R7" s="23"/>
    </row>
    <row r="8" spans="1:18" ht="21.75" customHeight="1">
      <c r="A8" s="24" t="s">
        <v>22</v>
      </c>
      <c r="C8" s="68">
        <v>12022865</v>
      </c>
      <c r="D8" s="69"/>
      <c r="E8" s="68">
        <v>222056306560</v>
      </c>
      <c r="F8" s="69"/>
      <c r="G8" s="68">
        <v>231846225007</v>
      </c>
      <c r="H8" s="69"/>
      <c r="I8" s="68">
        <v>-9789918446</v>
      </c>
      <c r="J8" s="69"/>
      <c r="K8" s="68">
        <v>12022865</v>
      </c>
      <c r="L8" s="69"/>
      <c r="M8" s="68">
        <v>222056306560</v>
      </c>
      <c r="N8" s="69"/>
      <c r="O8" s="68">
        <v>229910789549</v>
      </c>
      <c r="P8" s="69"/>
      <c r="Q8" s="70">
        <v>-7854482988</v>
      </c>
      <c r="R8" s="70"/>
    </row>
    <row r="9" spans="1:18" ht="21.75" customHeight="1">
      <c r="A9" s="27" t="s">
        <v>18</v>
      </c>
      <c r="C9" s="71">
        <v>144431704</v>
      </c>
      <c r="D9" s="69"/>
      <c r="E9" s="71">
        <v>2041391572307</v>
      </c>
      <c r="F9" s="69"/>
      <c r="G9" s="71">
        <v>2040615236360</v>
      </c>
      <c r="H9" s="69"/>
      <c r="I9" s="71">
        <v>776335947</v>
      </c>
      <c r="J9" s="69"/>
      <c r="K9" s="71">
        <v>144431704</v>
      </c>
      <c r="L9" s="69"/>
      <c r="M9" s="71">
        <v>2041391572307</v>
      </c>
      <c r="N9" s="69"/>
      <c r="O9" s="71">
        <v>2040195358534</v>
      </c>
      <c r="P9" s="69"/>
      <c r="Q9" s="72">
        <v>1196213773</v>
      </c>
      <c r="R9" s="72"/>
    </row>
    <row r="10" spans="1:18" ht="21.75" customHeight="1">
      <c r="A10" s="27" t="s">
        <v>21</v>
      </c>
      <c r="C10" s="71">
        <v>8505642</v>
      </c>
      <c r="D10" s="69"/>
      <c r="E10" s="71">
        <v>265857580213</v>
      </c>
      <c r="F10" s="69"/>
      <c r="G10" s="71">
        <v>291841625838</v>
      </c>
      <c r="H10" s="69"/>
      <c r="I10" s="71">
        <v>-25984045624</v>
      </c>
      <c r="J10" s="69"/>
      <c r="K10" s="71">
        <v>8505642</v>
      </c>
      <c r="L10" s="69"/>
      <c r="M10" s="71">
        <v>265857580213</v>
      </c>
      <c r="N10" s="69"/>
      <c r="O10" s="71">
        <v>266476964972</v>
      </c>
      <c r="P10" s="69"/>
      <c r="Q10" s="72">
        <v>-619384758</v>
      </c>
      <c r="R10" s="72"/>
    </row>
    <row r="11" spans="1:18" ht="21.75" customHeight="1">
      <c r="A11" s="29" t="s">
        <v>25</v>
      </c>
      <c r="C11" s="73">
        <v>5515000</v>
      </c>
      <c r="D11" s="69"/>
      <c r="E11" s="73">
        <v>504833354029</v>
      </c>
      <c r="F11" s="69"/>
      <c r="G11" s="73">
        <v>500057213534</v>
      </c>
      <c r="H11" s="69"/>
      <c r="I11" s="73">
        <v>4776140495</v>
      </c>
      <c r="J11" s="69"/>
      <c r="K11" s="73">
        <v>5515000</v>
      </c>
      <c r="L11" s="69"/>
      <c r="M11" s="73">
        <v>504833354029</v>
      </c>
      <c r="N11" s="69"/>
      <c r="O11" s="73">
        <v>500057213534</v>
      </c>
      <c r="P11" s="69"/>
      <c r="Q11" s="74">
        <v>4776140495</v>
      </c>
      <c r="R11" s="74"/>
    </row>
    <row r="12" spans="1:18" ht="21.75" customHeight="1">
      <c r="A12" s="31" t="s">
        <v>26</v>
      </c>
      <c r="C12" s="75">
        <v>170475211</v>
      </c>
      <c r="D12" s="69"/>
      <c r="E12" s="75">
        <v>3034138813109</v>
      </c>
      <c r="F12" s="69"/>
      <c r="G12" s="75">
        <v>3064360300739</v>
      </c>
      <c r="H12" s="69"/>
      <c r="I12" s="75">
        <v>-30221487628</v>
      </c>
      <c r="J12" s="69"/>
      <c r="K12" s="75">
        <v>170475211</v>
      </c>
      <c r="L12" s="69"/>
      <c r="M12" s="75">
        <v>3034138813109</v>
      </c>
      <c r="N12" s="69"/>
      <c r="O12" s="75">
        <v>3036640326589</v>
      </c>
      <c r="P12" s="69"/>
      <c r="Q12" s="76">
        <v>-2501513478</v>
      </c>
      <c r="R12" s="76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واحدهای صندوق</vt:lpstr>
      <vt:lpstr>سپرده</vt:lpstr>
      <vt:lpstr>درآمد</vt:lpstr>
      <vt:lpstr>درآمد سرمایه گذاری در صندوق</vt:lpstr>
      <vt:lpstr>درآمد سپرده بانکی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سپرده!Print_Area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newclient</cp:lastModifiedBy>
  <cp:lastPrinted>2026-09-26T13:36:30Z</cp:lastPrinted>
  <dcterms:created xsi:type="dcterms:W3CDTF">2026-09-26T12:14:28Z</dcterms:created>
  <dcterms:modified xsi:type="dcterms:W3CDTF">2026-09-27T11:34:59Z</dcterms:modified>
</cp:coreProperties>
</file>